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isekosten" sheetId="1" r:id="rId1"/>
    <sheet name="Kostensaetze" sheetId="2" r:id="rId2"/>
  </sheets>
  <definedNames>
    <definedName name="_xlnm.Print_Area" localSheetId="1">'Kostensaetze'!$A$1:$K$88</definedName>
    <definedName name="_xlnm.Print_Area" localSheetId="0">'Reisekosten'!$B$7:$U$40</definedName>
    <definedName name="_xlnm.Print_Titles" localSheetId="1">'Kostensaetze'!$170:$172</definedName>
    <definedName name="_xlnm.Print_Titles" localSheetId="0">'Reisekosten'!$4:$6</definedName>
    <definedName name="Z_000_B" localSheetId="1">'Kostensaetze'!#REF!</definedName>
    <definedName name="Z_000_B" localSheetId="0">'Reisekosten'!$K$44:$K$45</definedName>
    <definedName name="Z_000_E" localSheetId="1">'Kostensaetze'!#REF!</definedName>
    <definedName name="Z_000_E" localSheetId="0">'Reisekosten'!$E$11</definedName>
    <definedName name="Z_001_B" localSheetId="1">'Kostensaetze'!#REF!</definedName>
    <definedName name="Z_001_B" localSheetId="0">'Reisekosten'!$K$49:$K$61</definedName>
    <definedName name="Z_001_E" localSheetId="1">'Kostensaetze'!#REF!</definedName>
    <definedName name="Z_001_E" localSheetId="0">'Reisekosten'!$K$64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G16" authorId="0">
      <text>
        <r>
          <rPr>
            <sz val="8"/>
            <rFont val="Tahoma"/>
            <family val="2"/>
          </rPr>
          <t>Eingabe der Uhrzeiten (10,30 für 10h 30min) von Reisebeginn und Reiseende</t>
        </r>
      </text>
    </comment>
    <comment ref="I16" authorId="0">
      <text>
        <r>
          <rPr>
            <sz val="8"/>
            <rFont val="Tahoma"/>
            <family val="2"/>
          </rPr>
          <t>Eingabe der gefahrenen Kilometer pro Tag oder Teiletappe</t>
        </r>
      </text>
    </comment>
    <comment ref="K16" authorId="0">
      <text>
        <r>
          <rPr>
            <sz val="8"/>
            <rFont val="Tahoma"/>
            <family val="2"/>
          </rPr>
          <t xml:space="preserve">Erfassung von Barauslagen in Summe zu 20, 10 und 0 % USt inklusive Umsatzsteuer </t>
        </r>
      </text>
    </comment>
    <comment ref="M16" authorId="0">
      <text>
        <r>
          <rPr>
            <sz val="8"/>
            <rFont val="Tahoma"/>
            <family val="2"/>
          </rPr>
          <t>Eingabe, ob mit dem erfaßten Tag eine Nächtigung verbunden ist
0 = keine Nächtigung
1 = mit Nächtigung</t>
        </r>
      </text>
    </comment>
    <comment ref="K42" authorId="0">
      <text>
        <r>
          <rPr>
            <sz val="8"/>
            <rFont val="Tahoma"/>
            <family val="2"/>
          </rPr>
          <t>Eingabe von vertraglich abweichenden Ansprüchen für das km-Geld, für das km-Geld pro Mitreisenden, für die Tagessätze und für das Nächtigungsgeld</t>
        </r>
      </text>
    </comment>
  </commentList>
</comments>
</file>

<file path=xl/sharedStrings.xml><?xml version="1.0" encoding="utf-8"?>
<sst xmlns="http://schemas.openxmlformats.org/spreadsheetml/2006/main" count="174" uniqueCount="160">
  <si>
    <t>Ende</t>
  </si>
  <si>
    <t>Reisekostenabrechnung</t>
  </si>
  <si>
    <t>I</t>
  </si>
  <si>
    <t>Mitarbeiter:</t>
  </si>
  <si>
    <t>Zeitraum:</t>
  </si>
  <si>
    <t>S</t>
  </si>
  <si>
    <t>Datum:</t>
  </si>
  <si>
    <t>Projekt-</t>
  </si>
  <si>
    <t>Ziel und Zweck der Reise</t>
  </si>
  <si>
    <t>Reisezeit</t>
  </si>
  <si>
    <t>km</t>
  </si>
  <si>
    <t>Mit-</t>
  </si>
  <si>
    <t>Baraus-</t>
  </si>
  <si>
    <t>VSt-</t>
  </si>
  <si>
    <t>Nächt</t>
  </si>
  <si>
    <t>Tages-</t>
  </si>
  <si>
    <t>km-</t>
  </si>
  <si>
    <t>LSt und SV</t>
  </si>
  <si>
    <t>VSt</t>
  </si>
  <si>
    <t>Auszu-</t>
  </si>
  <si>
    <t>Dauer</t>
  </si>
  <si>
    <t>nummer</t>
  </si>
  <si>
    <t>name</t>
  </si>
  <si>
    <t>Beginn</t>
  </si>
  <si>
    <t>fahrer</t>
  </si>
  <si>
    <t>lagen</t>
  </si>
  <si>
    <t>%</t>
  </si>
  <si>
    <t>igung</t>
  </si>
  <si>
    <t>gelder</t>
  </si>
  <si>
    <t>Ausland</t>
  </si>
  <si>
    <t>Gelder</t>
  </si>
  <si>
    <t>frei</t>
  </si>
  <si>
    <t>pflichtig</t>
  </si>
  <si>
    <t>zahlen</t>
  </si>
  <si>
    <t>Summen in EUR</t>
  </si>
  <si>
    <t>Parameter</t>
  </si>
  <si>
    <t>Steuer- und SV-rechtlich</t>
  </si>
  <si>
    <t>vertraglich</t>
  </si>
  <si>
    <t>Kilometergeld</t>
  </si>
  <si>
    <t>allein</t>
  </si>
  <si>
    <t>pro Mitreisendem</t>
  </si>
  <si>
    <t>Taggeld</t>
  </si>
  <si>
    <t>h</t>
  </si>
  <si>
    <t>Nächtigungsgeld</t>
  </si>
  <si>
    <t>Land</t>
  </si>
  <si>
    <t>A</t>
  </si>
  <si>
    <t>Kenn-
nummer</t>
  </si>
  <si>
    <t>Satz
/Std.</t>
  </si>
  <si>
    <t>Tages-
gebühr</t>
  </si>
  <si>
    <t>Nächti-
gung</t>
  </si>
  <si>
    <t>EUROPA</t>
  </si>
  <si>
    <t>Albanien</t>
  </si>
  <si>
    <t>BY</t>
  </si>
  <si>
    <t>Belarus</t>
  </si>
  <si>
    <t>B</t>
  </si>
  <si>
    <t>Belgien</t>
  </si>
  <si>
    <t>Brüssel</t>
  </si>
  <si>
    <t>BIH</t>
  </si>
  <si>
    <t>Bosnien + Hercegovina</t>
  </si>
  <si>
    <t>BG</t>
  </si>
  <si>
    <t>Bulgarien</t>
  </si>
  <si>
    <t>DK</t>
  </si>
  <si>
    <t>Dänemark</t>
  </si>
  <si>
    <t>D</t>
  </si>
  <si>
    <t>Deutschland</t>
  </si>
  <si>
    <t>Grenzorte</t>
  </si>
  <si>
    <t>EST</t>
  </si>
  <si>
    <t>Estland</t>
  </si>
  <si>
    <t>SF</t>
  </si>
  <si>
    <t>Finnland</t>
  </si>
  <si>
    <t>F</t>
  </si>
  <si>
    <t>Frankreich</t>
  </si>
  <si>
    <t>Paris und Straßburg</t>
  </si>
  <si>
    <t>GR</t>
  </si>
  <si>
    <t>Griechenland</t>
  </si>
  <si>
    <t>GB</t>
  </si>
  <si>
    <t>Grossbritannien + Nordirland</t>
  </si>
  <si>
    <t>London</t>
  </si>
  <si>
    <t>IRL</t>
  </si>
  <si>
    <t>Irland</t>
  </si>
  <si>
    <t>Island</t>
  </si>
  <si>
    <t>Italien</t>
  </si>
  <si>
    <t>Rom und Mailand</t>
  </si>
  <si>
    <t>HR</t>
  </si>
  <si>
    <t>Kroatien</t>
  </si>
  <si>
    <t>LV</t>
  </si>
  <si>
    <t>Lettland</t>
  </si>
  <si>
    <t>FL</t>
  </si>
  <si>
    <t>Liechtenstein</t>
  </si>
  <si>
    <t>LT</t>
  </si>
  <si>
    <t>Litauen</t>
  </si>
  <si>
    <t>LUX</t>
  </si>
  <si>
    <t>Luxemburg</t>
  </si>
  <si>
    <t>Malta</t>
  </si>
  <si>
    <t>Moldawien</t>
  </si>
  <si>
    <t>NL</t>
  </si>
  <si>
    <t>Niederlande</t>
  </si>
  <si>
    <t>N</t>
  </si>
  <si>
    <t>Norwegen</t>
  </si>
  <si>
    <t>Österreich</t>
  </si>
  <si>
    <t>PL</t>
  </si>
  <si>
    <t>Polen</t>
  </si>
  <si>
    <t>Portugal</t>
  </si>
  <si>
    <t>RO</t>
  </si>
  <si>
    <t>Rumänien</t>
  </si>
  <si>
    <t>Moskau</t>
  </si>
  <si>
    <t>Schweden</t>
  </si>
  <si>
    <t>CH</t>
  </si>
  <si>
    <t>Schweiz</t>
  </si>
  <si>
    <t>SK</t>
  </si>
  <si>
    <t>Slowakei</t>
  </si>
  <si>
    <t>Preßburg</t>
  </si>
  <si>
    <t>SLO</t>
  </si>
  <si>
    <t>Slowenien</t>
  </si>
  <si>
    <t>E</t>
  </si>
  <si>
    <t>Spanien</t>
  </si>
  <si>
    <t>CZ</t>
  </si>
  <si>
    <t>Tschechien</t>
  </si>
  <si>
    <t>TK</t>
  </si>
  <si>
    <t>Türkei</t>
  </si>
  <si>
    <t>Ukraine</t>
  </si>
  <si>
    <t>HU</t>
  </si>
  <si>
    <t xml:space="preserve">Ungarn </t>
  </si>
  <si>
    <t>Budapest</t>
  </si>
  <si>
    <t>ZY</t>
  </si>
  <si>
    <t>Zypern</t>
  </si>
  <si>
    <t>AFRIKA</t>
  </si>
  <si>
    <t>Agypten</t>
  </si>
  <si>
    <t>ZA</t>
  </si>
  <si>
    <t>Südafrika</t>
  </si>
  <si>
    <t>Amerika</t>
  </si>
  <si>
    <t>Argentinien</t>
  </si>
  <si>
    <t>Brasilien</t>
  </si>
  <si>
    <t>Chile</t>
  </si>
  <si>
    <t>CDN</t>
  </si>
  <si>
    <t>Kanada</t>
  </si>
  <si>
    <t>Mexiko</t>
  </si>
  <si>
    <t>ESA</t>
  </si>
  <si>
    <t>USA</t>
  </si>
  <si>
    <t>New York + Washington</t>
  </si>
  <si>
    <t>ASIEN</t>
  </si>
  <si>
    <t>China</t>
  </si>
  <si>
    <t>Hongkong</t>
  </si>
  <si>
    <t>Indien</t>
  </si>
  <si>
    <t>Japan</t>
  </si>
  <si>
    <t>Saudi-Arabien</t>
  </si>
  <si>
    <t>Singapur</t>
  </si>
  <si>
    <t>Taiwan</t>
  </si>
  <si>
    <t>Vereinigte Arabische Emirate</t>
  </si>
  <si>
    <t>AUSTRALIEN</t>
  </si>
  <si>
    <t>AUS</t>
  </si>
  <si>
    <t>Australien</t>
  </si>
  <si>
    <t>NZ</t>
  </si>
  <si>
    <t>Neuseeland</t>
  </si>
  <si>
    <t>KILOMETERGELD</t>
  </si>
  <si>
    <t>ab 28.10.05</t>
  </si>
  <si>
    <t>jede weitere Person</t>
  </si>
  <si>
    <t>…………………………………………………..</t>
  </si>
  <si>
    <t>EUR</t>
  </si>
  <si>
    <t>Russland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</si>
</sst>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C07]dddd\,\ dd\.\ mmmm\ yyyy"/>
    <numFmt numFmtId="173" formatCode="[$-C07]d\ mmm\ yyyy;@"/>
    <numFmt numFmtId="174" formatCode="mmm/yyyy"/>
    <numFmt numFmtId="175" formatCode="#,##0.00\ &quot;h&quot;"/>
    <numFmt numFmtId="176" formatCode="#,##0.00\ &quot;Tage&quot;"/>
    <numFmt numFmtId="177" formatCode="#,##0.00\ &quot;ÜStd. gesamt&quot;"/>
    <numFmt numFmtId="178" formatCode="#,##0.00\ &quot;ÜStd. ges.&quot;"/>
    <numFmt numFmtId="179" formatCode="dd/mm/yy;@"/>
    <numFmt numFmtId="180" formatCode="&quot;€&quot;\ #,##0.00"/>
    <numFmt numFmtId="181" formatCode="0.00\ &quot;Tage&quot;"/>
    <numFmt numFmtId="182" formatCode="h:mm"/>
    <numFmt numFmtId="183" formatCode="0.0"/>
    <numFmt numFmtId="184" formatCode="#,##0.0\ &quot;h&quot;"/>
    <numFmt numFmtId="185" formatCode="0\ &quot;KW&quot;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General\ &quot;Std.&quot;"/>
    <numFmt numFmtId="191" formatCode="#,##0.000\ &quot;Tage&quot;"/>
    <numFmt numFmtId="192" formatCode="#,##0.0\ &quot;Tage&quot;"/>
    <numFmt numFmtId="193" formatCode="&quot;€&quot;\ #,##0.00\ &quot;km&quot;"/>
    <numFmt numFmtId="194" formatCode="0\ &quot;km&quot;"/>
    <numFmt numFmtId="195" formatCode="0.000"/>
    <numFmt numFmtId="196" formatCode="&quot;öS&quot;\ #,##0;\-&quot;öS&quot;\ #,##0"/>
    <numFmt numFmtId="197" formatCode="&quot;öS&quot;\ #,##0;[Red]\-&quot;öS&quot;\ #,##0"/>
    <numFmt numFmtId="198" formatCode="&quot;öS&quot;\ #,##0.00;\-&quot;öS&quot;\ #,##0.00"/>
    <numFmt numFmtId="199" formatCode="&quot;öS&quot;\ #,##0.00;[Red]\-&quot;öS&quot;\ #,##0.00"/>
    <numFmt numFmtId="200" formatCode="_-&quot;öS&quot;\ * #,##0_-;\-&quot;öS&quot;\ * #,##0_-;_-&quot;öS&quot;\ * &quot;-&quot;_-;_-@_-"/>
    <numFmt numFmtId="201" formatCode="_-&quot;öS&quot;\ * #,##0.00_-;\-&quot;öS&quot;\ * #,##0.00_-;_-&quot;öS&quot;\ * &quot;-&quot;??_-;_-@_-"/>
    <numFmt numFmtId="202" formatCode="d/m/yy"/>
    <numFmt numFmtId="203" formatCode="\+\ 00"/>
    <numFmt numFmtId="204" formatCode="#,##0.00;\-#,##0.00;#"/>
    <numFmt numFmtId="205" formatCode="#,##0;\-#,##0;#"/>
    <numFmt numFmtId="206" formatCode="d/mmmm/yyyy"/>
    <numFmt numFmtId="207" formatCode="d/m/yyyy"/>
    <numFmt numFmtId="208" formatCode="0;\-0;#"/>
    <numFmt numFmtId="209" formatCode="0.000000"/>
    <numFmt numFmtId="210" formatCode="d/mmmm\ yyyy"/>
    <numFmt numFmtId="211" formatCode="0&quot;%&quot;"/>
    <numFmt numFmtId="212" formatCode="&quot;€&quot;\ #,##0.00;\-#,##0.00;#"/>
    <numFmt numFmtId="213" formatCode="&quot;ATS&quot;\ #,##0.00;\-#,##0.00;#"/>
    <numFmt numFmtId="214" formatCode="#,##0.0;\-#,##0.0;#.0"/>
    <numFmt numFmtId="215" formatCode="#,##0.00;\-#,##0.00;#.00"/>
    <numFmt numFmtId="216" formatCode="#,##0.000;\-#,##0.000;#.000"/>
    <numFmt numFmtId="217" formatCode="#,##0.0000;\-#,##0.0000;#.0000"/>
    <numFmt numFmtId="218" formatCode="#,##0.000"/>
    <numFmt numFmtId="219" formatCode="#,##0.0000"/>
    <numFmt numFmtId="220" formatCode="#,##0.00000"/>
    <numFmt numFmtId="221" formatCode="#,##0.000000"/>
    <numFmt numFmtId="222" formatCode="#,##0.0"/>
    <numFmt numFmtId="223" formatCode="[$-407]dddd\,\ d\.\ mmmm\ yyyy"/>
    <numFmt numFmtId="224" formatCode="[$-407]mmmm\ yy;@"/>
    <numFmt numFmtId="225" formatCode="#,##0.00\ &quot;€&quot;"/>
    <numFmt numFmtId="226" formatCode="dd/mm/yy\ hh:mm"/>
  </numFmts>
  <fonts count="60">
    <font>
      <sz val="10"/>
      <name val="Tahoma"/>
      <family val="0"/>
    </font>
    <font>
      <sz val="10"/>
      <color indexed="16"/>
      <name val="Times New Roman"/>
      <family val="1"/>
    </font>
    <font>
      <i/>
      <sz val="9"/>
      <name val="Arial"/>
      <family val="2"/>
    </font>
    <font>
      <u val="single"/>
      <sz val="10"/>
      <color indexed="36"/>
      <name val="Tahoma"/>
      <family val="2"/>
    </font>
    <font>
      <b/>
      <u val="single"/>
      <sz val="12"/>
      <name val="Helv"/>
      <family val="0"/>
    </font>
    <font>
      <u val="single"/>
      <sz val="10"/>
      <color indexed="12"/>
      <name val="Tahoma"/>
      <family val="2"/>
    </font>
    <font>
      <sz val="10"/>
      <name val="Arial"/>
      <family val="2"/>
    </font>
    <font>
      <sz val="8"/>
      <name val="Helv"/>
      <family val="0"/>
    </font>
    <font>
      <sz val="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6"/>
      <color indexed="6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9"/>
      <color indexed="33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thin"/>
      <top style="dotted">
        <color indexed="22"/>
      </top>
      <bottom style="dotted">
        <color indexed="22"/>
      </bottom>
    </border>
    <border>
      <left style="thin"/>
      <right style="thin"/>
      <top style="dotted">
        <color indexed="22"/>
      </top>
      <bottom style="dotted">
        <color indexed="22"/>
      </bottom>
    </border>
    <border>
      <left style="thin"/>
      <right style="hair"/>
      <top style="dotted">
        <color indexed="22"/>
      </top>
      <bottom style="dotted">
        <color indexed="22"/>
      </bottom>
    </border>
    <border>
      <left style="hair"/>
      <right style="thin"/>
      <top style="dotted">
        <color indexed="22"/>
      </top>
      <bottom style="dotted">
        <color indexed="22"/>
      </bottom>
    </border>
    <border>
      <left style="thin"/>
      <right>
        <color indexed="63"/>
      </right>
      <top style="thin"/>
      <bottom style="dotted">
        <color indexed="22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>
        <color indexed="22"/>
      </bottom>
    </border>
    <border>
      <left>
        <color indexed="63"/>
      </left>
      <right style="thin"/>
      <top style="thin"/>
      <bottom style="dotted">
        <color indexed="22"/>
      </bottom>
    </border>
    <border>
      <left style="thin"/>
      <right>
        <color indexed="63"/>
      </right>
      <top style="dotted">
        <color indexed="22"/>
      </top>
      <bottom style="dotted">
        <color indexed="22"/>
      </bottom>
    </border>
    <border>
      <left style="hair"/>
      <right style="hair"/>
      <top style="dotted">
        <color indexed="22"/>
      </top>
      <bottom>
        <color indexed="63"/>
      </bottom>
    </border>
    <border>
      <left style="hair"/>
      <right style="thin"/>
      <top style="dotted">
        <color indexed="22"/>
      </top>
      <bottom>
        <color indexed="63"/>
      </bottom>
    </border>
    <border>
      <left style="thin"/>
      <right style="hair"/>
      <top style="dotted">
        <color indexed="22"/>
      </top>
      <bottom>
        <color indexed="63"/>
      </bottom>
    </border>
    <border>
      <left style="hair"/>
      <right>
        <color indexed="63"/>
      </right>
      <top style="dotted">
        <color indexed="22"/>
      </top>
      <bottom>
        <color indexed="63"/>
      </bottom>
    </border>
    <border>
      <left style="thin"/>
      <right style="thin"/>
      <top style="dotted">
        <color indexed="22"/>
      </top>
      <bottom>
        <color indexed="63"/>
      </bottom>
    </border>
    <border>
      <left style="thin"/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 style="thin"/>
      <top style="dotted">
        <color indexed="22"/>
      </top>
      <bottom>
        <color indexed="63"/>
      </bottom>
    </border>
    <border>
      <left>
        <color indexed="63"/>
      </left>
      <right style="thin"/>
      <top style="dotted">
        <color indexed="22"/>
      </top>
      <bottom style="thin"/>
    </border>
    <border>
      <left style="thin"/>
      <right style="thin"/>
      <top style="dotted">
        <color indexed="22"/>
      </top>
      <bottom style="thin"/>
    </border>
    <border>
      <left style="thin"/>
      <right style="hair"/>
      <top style="dotted">
        <color indexed="22"/>
      </top>
      <bottom style="thin"/>
    </border>
    <border>
      <left style="thin"/>
      <right>
        <color indexed="63"/>
      </right>
      <top style="dotted">
        <color indexed="22"/>
      </top>
      <bottom style="thin"/>
    </border>
    <border>
      <left style="hair"/>
      <right style="hair"/>
      <top style="dotted">
        <color indexed="22"/>
      </top>
      <bottom style="thin"/>
    </border>
    <border>
      <left style="hair"/>
      <right style="thin"/>
      <top style="dotted">
        <color indexed="22"/>
      </top>
      <bottom style="thin"/>
    </border>
    <border>
      <left style="hair"/>
      <right>
        <color indexed="63"/>
      </right>
      <top style="dotted">
        <color indexed="22"/>
      </top>
      <bottom style="thin"/>
    </border>
    <border>
      <left style="hair"/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tted">
        <color indexed="22"/>
      </top>
      <bottom>
        <color indexed="63"/>
      </bottom>
    </border>
    <border>
      <left>
        <color indexed="63"/>
      </left>
      <right style="hair"/>
      <top style="dotted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1" fillId="0" borderId="0" applyNumberFormat="0" applyFont="0" applyFill="0" applyBorder="0" applyAlignment="0" applyProtection="0"/>
    <xf numFmtId="0" fontId="2" fillId="0" borderId="1" applyBorder="0">
      <alignment horizont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2" applyNumberFormat="0" applyAlignment="0" applyProtection="0"/>
    <xf numFmtId="0" fontId="45" fillId="26" borderId="3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7" borderId="3" applyNumberFormat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>
      <alignment horizontal="left"/>
      <protection/>
    </xf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10" applyNumberFormat="0" applyAlignment="0" applyProtection="0"/>
  </cellStyleXfs>
  <cellXfs count="248">
    <xf numFmtId="0" fontId="0" fillId="0" borderId="0" xfId="0" applyAlignment="1">
      <alignment/>
    </xf>
    <xf numFmtId="0" fontId="8" fillId="0" borderId="0" xfId="56" applyFont="1" applyAlignment="1" applyProtection="1">
      <alignment horizontal="center"/>
      <protection hidden="1"/>
    </xf>
    <xf numFmtId="0" fontId="8" fillId="0" borderId="0" xfId="56" applyFont="1" applyProtection="1">
      <alignment/>
      <protection hidden="1"/>
    </xf>
    <xf numFmtId="0" fontId="6" fillId="0" borderId="0" xfId="56" applyFont="1" applyProtection="1">
      <alignment/>
      <protection hidden="1"/>
    </xf>
    <xf numFmtId="0" fontId="6" fillId="0" borderId="0" xfId="56" applyFont="1" applyAlignment="1" applyProtection="1">
      <alignment horizontal="center"/>
      <protection hidden="1"/>
    </xf>
    <xf numFmtId="17" fontId="8" fillId="0" borderId="0" xfId="56" applyNumberFormat="1" applyFont="1" applyProtection="1">
      <alignment/>
      <protection hidden="1"/>
    </xf>
    <xf numFmtId="0" fontId="8" fillId="0" borderId="0" xfId="56" applyFont="1" applyAlignment="1" applyProtection="1">
      <alignment/>
      <protection hidden="1"/>
    </xf>
    <xf numFmtId="0" fontId="9" fillId="0" borderId="0" xfId="56" applyFont="1" applyAlignment="1" applyProtection="1">
      <alignment horizontal="centerContinuous"/>
      <protection hidden="1"/>
    </xf>
    <xf numFmtId="0" fontId="6" fillId="0" borderId="0" xfId="56" applyFont="1" applyAlignment="1" applyProtection="1">
      <alignment horizontal="centerContinuous"/>
      <protection hidden="1"/>
    </xf>
    <xf numFmtId="0" fontId="6" fillId="0" borderId="0" xfId="56" applyFont="1" applyBorder="1" applyAlignment="1" applyProtection="1">
      <alignment horizontal="centerContinuous"/>
      <protection hidden="1"/>
    </xf>
    <xf numFmtId="0" fontId="6" fillId="0" borderId="0" xfId="56" applyFont="1" applyAlignment="1" applyProtection="1">
      <alignment/>
      <protection hidden="1"/>
    </xf>
    <xf numFmtId="0" fontId="9" fillId="0" borderId="0" xfId="56" applyNumberFormat="1" applyFont="1" applyAlignment="1" applyProtection="1">
      <alignment horizontal="centerContinuous"/>
      <protection hidden="1"/>
    </xf>
    <xf numFmtId="0" fontId="6" fillId="0" borderId="0" xfId="56" applyFont="1" applyAlignment="1" applyProtection="1">
      <alignment horizontal="left"/>
      <protection hidden="1"/>
    </xf>
    <xf numFmtId="202" fontId="10" fillId="0" borderId="0" xfId="56" applyNumberFormat="1" applyFont="1" applyFill="1" applyAlignment="1" applyProtection="1">
      <alignment horizontal="centerContinuous"/>
      <protection hidden="1"/>
    </xf>
    <xf numFmtId="202" fontId="9" fillId="0" borderId="0" xfId="56" applyNumberFormat="1" applyFont="1" applyFill="1" applyAlignment="1" applyProtection="1">
      <alignment horizontal="centerContinuous"/>
      <protection hidden="1"/>
    </xf>
    <xf numFmtId="0" fontId="11" fillId="0" borderId="0" xfId="56" applyFont="1" applyAlignment="1" applyProtection="1">
      <alignment horizontal="centerContinuous"/>
      <protection hidden="1"/>
    </xf>
    <xf numFmtId="0" fontId="6" fillId="0" borderId="0" xfId="56" applyFont="1" applyBorder="1" applyProtection="1">
      <alignment/>
      <protection hidden="1"/>
    </xf>
    <xf numFmtId="0" fontId="12" fillId="0" borderId="0" xfId="56" applyFont="1" applyBorder="1" applyAlignment="1" applyProtection="1">
      <alignment horizontal="center"/>
      <protection hidden="1"/>
    </xf>
    <xf numFmtId="4" fontId="6" fillId="0" borderId="0" xfId="56" applyNumberFormat="1" applyFont="1" applyBorder="1" applyProtection="1">
      <alignment/>
      <protection hidden="1"/>
    </xf>
    <xf numFmtId="0" fontId="6" fillId="0" borderId="0" xfId="56" applyFont="1" applyAlignment="1">
      <alignment horizontal="left"/>
      <protection/>
    </xf>
    <xf numFmtId="0" fontId="6" fillId="0" borderId="0" xfId="56" applyFont="1" applyBorder="1" applyAlignment="1" applyProtection="1">
      <alignment horizontal="center"/>
      <protection hidden="1"/>
    </xf>
    <xf numFmtId="210" fontId="13" fillId="0" borderId="0" xfId="56" applyNumberFormat="1" applyFont="1" applyFill="1" applyBorder="1" applyAlignment="1" applyProtection="1">
      <alignment horizontal="left"/>
      <protection hidden="1"/>
    </xf>
    <xf numFmtId="0" fontId="6" fillId="0" borderId="0" xfId="56" applyFont="1">
      <alignment/>
      <protection/>
    </xf>
    <xf numFmtId="0" fontId="6" fillId="0" borderId="0" xfId="56" applyFont="1" applyBorder="1" applyAlignment="1" applyProtection="1">
      <alignment horizontal="right"/>
      <protection hidden="1"/>
    </xf>
    <xf numFmtId="206" fontId="13" fillId="0" borderId="0" xfId="56" applyNumberFormat="1" applyFont="1" applyFill="1" applyBorder="1" applyAlignment="1" applyProtection="1">
      <alignment horizontal="left"/>
      <protection hidden="1"/>
    </xf>
    <xf numFmtId="204" fontId="8" fillId="0" borderId="0" xfId="56" applyNumberFormat="1" applyFont="1" applyAlignment="1" applyProtection="1">
      <alignment/>
      <protection hidden="1"/>
    </xf>
    <xf numFmtId="14" fontId="13" fillId="0" borderId="11" xfId="56" applyNumberFormat="1" applyFont="1" applyFill="1" applyBorder="1" applyProtection="1">
      <alignment/>
      <protection hidden="1"/>
    </xf>
    <xf numFmtId="204" fontId="13" fillId="0" borderId="11" xfId="56" applyNumberFormat="1" applyFont="1" applyFill="1" applyBorder="1" applyProtection="1">
      <alignment/>
      <protection hidden="1"/>
    </xf>
    <xf numFmtId="0" fontId="6" fillId="0" borderId="11" xfId="56" applyFont="1" applyFill="1" applyBorder="1" applyProtection="1">
      <alignment/>
      <protection hidden="1"/>
    </xf>
    <xf numFmtId="0" fontId="6" fillId="0" borderId="11" xfId="56" applyFont="1" applyBorder="1" applyProtection="1">
      <alignment/>
      <protection hidden="1"/>
    </xf>
    <xf numFmtId="0" fontId="15" fillId="0" borderId="0" xfId="56" applyFont="1" applyFill="1" applyBorder="1" applyAlignment="1" applyProtection="1">
      <alignment horizontal="right"/>
      <protection hidden="1"/>
    </xf>
    <xf numFmtId="204" fontId="2" fillId="0" borderId="0" xfId="56" applyNumberFormat="1" applyFont="1" applyFill="1" applyBorder="1" applyProtection="1">
      <alignment/>
      <protection hidden="1"/>
    </xf>
    <xf numFmtId="204" fontId="16" fillId="0" borderId="0" xfId="56" applyNumberFormat="1" applyFont="1" applyAlignment="1" applyProtection="1">
      <alignment/>
      <protection hidden="1"/>
    </xf>
    <xf numFmtId="14" fontId="13" fillId="0" borderId="0" xfId="56" applyNumberFormat="1" applyFont="1" applyFill="1" applyBorder="1" applyProtection="1">
      <alignment/>
      <protection hidden="1"/>
    </xf>
    <xf numFmtId="204" fontId="13" fillId="0" borderId="0" xfId="56" applyNumberFormat="1" applyFont="1" applyFill="1" applyBorder="1" applyProtection="1">
      <alignment/>
      <protection hidden="1"/>
    </xf>
    <xf numFmtId="0" fontId="13" fillId="0" borderId="0" xfId="56" applyFont="1" applyFill="1" applyBorder="1" applyProtection="1">
      <alignment/>
      <protection hidden="1"/>
    </xf>
    <xf numFmtId="0" fontId="17" fillId="0" borderId="0" xfId="56" applyFont="1" applyFill="1" applyBorder="1" applyAlignment="1" applyProtection="1">
      <alignment horizontal="left"/>
      <protection hidden="1"/>
    </xf>
    <xf numFmtId="213" fontId="13" fillId="0" borderId="0" xfId="56" applyNumberFormat="1" applyFont="1" applyFill="1" applyBorder="1" applyProtection="1">
      <alignment/>
      <protection hidden="1"/>
    </xf>
    <xf numFmtId="0" fontId="13" fillId="0" borderId="0" xfId="56" applyFont="1" applyProtection="1">
      <alignment/>
      <protection hidden="1"/>
    </xf>
    <xf numFmtId="0" fontId="6" fillId="0" borderId="0" xfId="56" applyFont="1" applyFill="1" applyBorder="1" applyProtection="1">
      <alignment/>
      <protection hidden="1"/>
    </xf>
    <xf numFmtId="0" fontId="2" fillId="0" borderId="12" xfId="56" applyFont="1" applyFill="1" applyBorder="1" applyAlignment="1" applyProtection="1">
      <alignment horizontal="right"/>
      <protection hidden="1"/>
    </xf>
    <xf numFmtId="0" fontId="6" fillId="0" borderId="12" xfId="56" applyFont="1" applyBorder="1" applyProtection="1">
      <alignment/>
      <protection hidden="1"/>
    </xf>
    <xf numFmtId="0" fontId="6" fillId="0" borderId="12" xfId="56" applyFont="1" applyBorder="1" applyAlignment="1" applyProtection="1">
      <alignment horizontal="center"/>
      <protection hidden="1"/>
    </xf>
    <xf numFmtId="204" fontId="2" fillId="0" borderId="12" xfId="56" applyNumberFormat="1" applyFont="1" applyFill="1" applyBorder="1" applyProtection="1">
      <alignment/>
      <protection hidden="1"/>
    </xf>
    <xf numFmtId="14" fontId="13" fillId="0" borderId="0" xfId="56" applyNumberFormat="1" applyFont="1" applyProtection="1">
      <alignment/>
      <protection hidden="1"/>
    </xf>
    <xf numFmtId="14" fontId="9" fillId="0" borderId="0" xfId="56" applyNumberFormat="1" applyFont="1" applyFill="1" applyBorder="1" applyAlignment="1" applyProtection="1">
      <alignment horizontal="left"/>
      <protection hidden="1"/>
    </xf>
    <xf numFmtId="203" fontId="9" fillId="0" borderId="0" xfId="56" applyNumberFormat="1" applyFont="1" applyFill="1" applyBorder="1" applyAlignment="1" applyProtection="1">
      <alignment horizontal="left"/>
      <protection hidden="1"/>
    </xf>
    <xf numFmtId="203" fontId="9" fillId="0" borderId="0" xfId="56" applyNumberFormat="1" applyFont="1" applyFill="1" applyBorder="1" applyAlignment="1" applyProtection="1">
      <alignment horizontal="right"/>
      <protection hidden="1"/>
    </xf>
    <xf numFmtId="14" fontId="6" fillId="0" borderId="11" xfId="56" applyNumberFormat="1" applyFont="1" applyBorder="1">
      <alignment/>
      <protection/>
    </xf>
    <xf numFmtId="0" fontId="6" fillId="0" borderId="11" xfId="56" applyFont="1" applyBorder="1">
      <alignment/>
      <protection/>
    </xf>
    <xf numFmtId="0" fontId="6" fillId="0" borderId="11" xfId="56" applyFont="1" applyBorder="1" applyAlignment="1" applyProtection="1">
      <alignment horizontal="centerContinuous"/>
      <protection hidden="1"/>
    </xf>
    <xf numFmtId="0" fontId="6" fillId="0" borderId="11" xfId="56" applyFont="1" applyBorder="1" applyAlignment="1">
      <alignment horizontal="centerContinuous"/>
      <protection/>
    </xf>
    <xf numFmtId="4" fontId="6" fillId="0" borderId="0" xfId="56" applyNumberFormat="1" applyFont="1" applyProtection="1">
      <alignment/>
      <protection hidden="1"/>
    </xf>
    <xf numFmtId="14" fontId="6" fillId="0" borderId="0" xfId="56" applyNumberFormat="1" applyFont="1">
      <alignment/>
      <protection/>
    </xf>
    <xf numFmtId="4" fontId="6" fillId="33" borderId="0" xfId="56" applyNumberFormat="1" applyFont="1" applyFill="1" applyBorder="1" applyAlignment="1" applyProtection="1">
      <alignment horizontal="center"/>
      <protection locked="0"/>
    </xf>
    <xf numFmtId="4" fontId="6" fillId="0" borderId="0" xfId="56" applyNumberFormat="1" applyFont="1">
      <alignment/>
      <protection/>
    </xf>
    <xf numFmtId="0" fontId="6" fillId="0" borderId="0" xfId="56" applyFont="1" applyBorder="1" applyAlignment="1" applyProtection="1">
      <alignment/>
      <protection hidden="1"/>
    </xf>
    <xf numFmtId="4" fontId="6" fillId="0" borderId="13" xfId="56" applyNumberFormat="1" applyFont="1" applyBorder="1">
      <alignment/>
      <protection/>
    </xf>
    <xf numFmtId="0" fontId="6" fillId="0" borderId="0" xfId="56" applyFont="1" applyAlignment="1">
      <alignment horizontal="centerContinuous"/>
      <protection/>
    </xf>
    <xf numFmtId="4" fontId="13" fillId="0" borderId="0" xfId="56" applyNumberFormat="1" applyFont="1">
      <alignment/>
      <protection/>
    </xf>
    <xf numFmtId="2" fontId="6" fillId="33" borderId="0" xfId="56" applyNumberFormat="1" applyFont="1" applyFill="1" applyBorder="1" applyAlignment="1" applyProtection="1">
      <alignment horizontal="center"/>
      <protection locked="0"/>
    </xf>
    <xf numFmtId="0" fontId="6" fillId="0" borderId="13" xfId="56" applyFont="1" applyBorder="1">
      <alignment/>
      <protection/>
    </xf>
    <xf numFmtId="0" fontId="6" fillId="0" borderId="13" xfId="56" applyFont="1" applyBorder="1" applyProtection="1">
      <alignment/>
      <protection hidden="1"/>
    </xf>
    <xf numFmtId="2" fontId="6" fillId="33" borderId="13" xfId="56" applyNumberFormat="1" applyFont="1" applyFill="1" applyBorder="1" applyAlignment="1" applyProtection="1">
      <alignment horizontal="center"/>
      <protection locked="0"/>
    </xf>
    <xf numFmtId="0" fontId="14" fillId="0" borderId="14" xfId="56" applyFont="1" applyBorder="1" applyAlignment="1" applyProtection="1">
      <alignment horizontal="center"/>
      <protection hidden="1"/>
    </xf>
    <xf numFmtId="0" fontId="14" fillId="0" borderId="15" xfId="56" applyFont="1" applyBorder="1" applyAlignment="1" applyProtection="1">
      <alignment horizontal="center"/>
      <protection hidden="1"/>
    </xf>
    <xf numFmtId="0" fontId="14" fillId="0" borderId="16" xfId="56" applyFont="1" applyBorder="1" applyAlignment="1" applyProtection="1">
      <alignment horizontal="center"/>
      <protection hidden="1"/>
    </xf>
    <xf numFmtId="0" fontId="14" fillId="0" borderId="17" xfId="56" applyFont="1" applyBorder="1" applyAlignment="1" applyProtection="1">
      <alignment horizontal="center"/>
      <protection hidden="1"/>
    </xf>
    <xf numFmtId="0" fontId="14" fillId="0" borderId="17" xfId="56" applyFont="1" applyBorder="1" applyAlignment="1" applyProtection="1">
      <alignment horizontal="centerContinuous"/>
      <protection hidden="1"/>
    </xf>
    <xf numFmtId="0" fontId="14" fillId="0" borderId="18" xfId="56" applyFont="1" applyBorder="1" applyAlignment="1" applyProtection="1">
      <alignment horizontal="center"/>
      <protection hidden="1"/>
    </xf>
    <xf numFmtId="3" fontId="6" fillId="0" borderId="0" xfId="56" applyNumberFormat="1" applyFont="1" applyProtection="1">
      <alignment/>
      <protection hidden="1"/>
    </xf>
    <xf numFmtId="3" fontId="8" fillId="0" borderId="0" xfId="56" applyNumberFormat="1" applyFont="1" applyAlignment="1" applyProtection="1">
      <alignment horizontal="center"/>
      <protection hidden="1"/>
    </xf>
    <xf numFmtId="3" fontId="6" fillId="0" borderId="0" xfId="56" applyNumberFormat="1" applyFont="1" applyAlignment="1" applyProtection="1">
      <alignment horizontal="centerContinuous"/>
      <protection hidden="1"/>
    </xf>
    <xf numFmtId="3" fontId="11" fillId="0" borderId="0" xfId="56" applyNumberFormat="1" applyFont="1" applyAlignment="1" applyProtection="1">
      <alignment horizontal="centerContinuous"/>
      <protection hidden="1"/>
    </xf>
    <xf numFmtId="3" fontId="6" fillId="0" borderId="0" xfId="56" applyNumberFormat="1" applyFont="1" applyBorder="1" applyProtection="1">
      <alignment/>
      <protection hidden="1"/>
    </xf>
    <xf numFmtId="3" fontId="14" fillId="0" borderId="14" xfId="56" applyNumberFormat="1" applyFont="1" applyBorder="1" applyProtection="1">
      <alignment/>
      <protection hidden="1"/>
    </xf>
    <xf numFmtId="3" fontId="17" fillId="0" borderId="0" xfId="56" applyNumberFormat="1" applyFont="1" applyFill="1" applyBorder="1" applyAlignment="1" applyProtection="1">
      <alignment horizontal="left"/>
      <protection hidden="1"/>
    </xf>
    <xf numFmtId="3" fontId="2" fillId="0" borderId="12" xfId="56" applyNumberFormat="1" applyFont="1" applyFill="1" applyBorder="1" applyAlignment="1" applyProtection="1">
      <alignment horizontal="right"/>
      <protection hidden="1"/>
    </xf>
    <xf numFmtId="3" fontId="6" fillId="0" borderId="0" xfId="56" applyNumberFormat="1" applyFont="1">
      <alignment/>
      <protection/>
    </xf>
    <xf numFmtId="3" fontId="6" fillId="0" borderId="11" xfId="56" applyNumberFormat="1" applyFont="1" applyBorder="1" applyAlignment="1">
      <alignment horizontal="centerContinuous"/>
      <protection/>
    </xf>
    <xf numFmtId="3" fontId="6" fillId="0" borderId="0" xfId="56" applyNumberFormat="1" applyFont="1" applyAlignment="1">
      <alignment horizontal="centerContinuous"/>
      <protection/>
    </xf>
    <xf numFmtId="3" fontId="6" fillId="0" borderId="13" xfId="56" applyNumberFormat="1" applyFont="1" applyBorder="1">
      <alignment/>
      <protection/>
    </xf>
    <xf numFmtId="14" fontId="19" fillId="0" borderId="0" xfId="56" applyNumberFormat="1" applyFont="1" applyFill="1" applyBorder="1" applyAlignment="1" applyProtection="1">
      <alignment horizontal="left"/>
      <protection hidden="1"/>
    </xf>
    <xf numFmtId="4" fontId="8" fillId="0" borderId="0" xfId="56" applyNumberFormat="1" applyFont="1" applyAlignment="1" applyProtection="1">
      <alignment horizontal="center"/>
      <protection hidden="1"/>
    </xf>
    <xf numFmtId="4" fontId="6" fillId="0" borderId="0" xfId="56" applyNumberFormat="1" applyFont="1" applyAlignment="1" applyProtection="1">
      <alignment horizontal="centerContinuous"/>
      <protection hidden="1"/>
    </xf>
    <xf numFmtId="4" fontId="14" fillId="0" borderId="17" xfId="56" applyNumberFormat="1" applyFont="1" applyBorder="1" applyAlignment="1" applyProtection="1">
      <alignment horizontal="center"/>
      <protection hidden="1"/>
    </xf>
    <xf numFmtId="4" fontId="2" fillId="0" borderId="0" xfId="56" applyNumberFormat="1" applyFont="1" applyFill="1" applyBorder="1" applyProtection="1">
      <alignment/>
      <protection hidden="1"/>
    </xf>
    <xf numFmtId="4" fontId="13" fillId="0" borderId="0" xfId="56" applyNumberFormat="1" applyFont="1" applyFill="1" applyBorder="1" applyProtection="1">
      <alignment/>
      <protection hidden="1"/>
    </xf>
    <xf numFmtId="4" fontId="2" fillId="0" borderId="12" xfId="56" applyNumberFormat="1" applyFont="1" applyFill="1" applyBorder="1" applyProtection="1">
      <alignment/>
      <protection hidden="1"/>
    </xf>
    <xf numFmtId="4" fontId="9" fillId="0" borderId="0" xfId="56" applyNumberFormat="1" applyFont="1" applyFill="1" applyBorder="1" applyAlignment="1" applyProtection="1">
      <alignment horizontal="left"/>
      <protection/>
    </xf>
    <xf numFmtId="4" fontId="6" fillId="0" borderId="11" xfId="56" applyNumberFormat="1" applyFont="1" applyBorder="1" applyAlignment="1" applyProtection="1">
      <alignment horizontal="centerContinuous"/>
      <protection hidden="1"/>
    </xf>
    <xf numFmtId="4" fontId="6" fillId="0" borderId="0" xfId="56" applyNumberFormat="1" applyFont="1" applyBorder="1" applyAlignment="1" applyProtection="1">
      <alignment/>
      <protection hidden="1"/>
    </xf>
    <xf numFmtId="4" fontId="6" fillId="0" borderId="0" xfId="56" applyNumberFormat="1" applyFont="1" applyBorder="1" applyAlignment="1" applyProtection="1">
      <alignment horizontal="centerContinuous"/>
      <protection hidden="1"/>
    </xf>
    <xf numFmtId="4" fontId="6" fillId="33" borderId="13" xfId="56" applyNumberFormat="1" applyFont="1" applyFill="1" applyBorder="1" applyAlignment="1" applyProtection="1">
      <alignment horizontal="center"/>
      <protection locked="0"/>
    </xf>
    <xf numFmtId="0" fontId="14" fillId="0" borderId="13" xfId="56" applyFont="1" applyBorder="1" applyAlignment="1" applyProtection="1">
      <alignment horizontal="center"/>
      <protection hidden="1"/>
    </xf>
    <xf numFmtId="4" fontId="6" fillId="0" borderId="0" xfId="56" applyNumberFormat="1" applyFont="1" applyFill="1" applyBorder="1" applyProtection="1">
      <alignment/>
      <protection hidden="1"/>
    </xf>
    <xf numFmtId="0" fontId="0" fillId="0" borderId="0" xfId="0" applyAlignment="1">
      <alignment horizontal="center"/>
    </xf>
    <xf numFmtId="225" fontId="0" fillId="0" borderId="0" xfId="0" applyNumberFormat="1" applyAlignment="1">
      <alignment/>
    </xf>
    <xf numFmtId="0" fontId="21" fillId="34" borderId="19" xfId="57" applyFont="1" applyFill="1" applyBorder="1" applyAlignment="1">
      <alignment horizontal="center" vertical="center" wrapText="1"/>
      <protection/>
    </xf>
    <xf numFmtId="0" fontId="21" fillId="34" borderId="19" xfId="57" applyFont="1" applyFill="1" applyBorder="1" applyAlignment="1">
      <alignment horizontal="center" vertical="center"/>
      <protection/>
    </xf>
    <xf numFmtId="225" fontId="21" fillId="34" borderId="19" xfId="57" applyNumberFormat="1" applyFont="1" applyFill="1" applyBorder="1" applyAlignment="1">
      <alignment horizontal="center" vertical="center" wrapText="1"/>
      <protection/>
    </xf>
    <xf numFmtId="225" fontId="21" fillId="34" borderId="20" xfId="57" applyNumberFormat="1" applyFont="1" applyFill="1" applyBorder="1" applyAlignment="1">
      <alignment horizontal="center" vertical="center" wrapText="1"/>
      <protection/>
    </xf>
    <xf numFmtId="225" fontId="21" fillId="34" borderId="21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1" fillId="0" borderId="22" xfId="57" applyFont="1" applyFill="1" applyBorder="1" applyAlignment="1">
      <alignment horizontal="center"/>
      <protection/>
    </xf>
    <xf numFmtId="225" fontId="21" fillId="0" borderId="22" xfId="57" applyNumberFormat="1" applyFont="1" applyFill="1" applyBorder="1" applyAlignment="1">
      <alignment horizontal="center"/>
      <protection/>
    </xf>
    <xf numFmtId="0" fontId="0" fillId="0" borderId="23" xfId="0" applyBorder="1" applyAlignment="1">
      <alignment horizontal="center"/>
    </xf>
    <xf numFmtId="4" fontId="0" fillId="0" borderId="0" xfId="0" applyNumberFormat="1" applyAlignment="1">
      <alignment/>
    </xf>
    <xf numFmtId="0" fontId="21" fillId="0" borderId="24" xfId="57" applyFont="1" applyFill="1" applyBorder="1" applyAlignment="1">
      <alignment horizontal="center" wrapText="1"/>
      <protection/>
    </xf>
    <xf numFmtId="0" fontId="21" fillId="0" borderId="24" xfId="57" applyFont="1" applyFill="1" applyBorder="1" applyAlignment="1">
      <alignment wrapText="1"/>
      <protection/>
    </xf>
    <xf numFmtId="4" fontId="21" fillId="0" borderId="24" xfId="57" applyNumberFormat="1" applyFont="1" applyFill="1" applyBorder="1" applyAlignment="1">
      <alignment horizontal="center" wrapText="1"/>
      <protection/>
    </xf>
    <xf numFmtId="4" fontId="21" fillId="0" borderId="25" xfId="57" applyNumberFormat="1" applyFont="1" applyFill="1" applyBorder="1" applyAlignment="1">
      <alignment horizontal="center" wrapText="1"/>
      <protection/>
    </xf>
    <xf numFmtId="225" fontId="21" fillId="0" borderId="26" xfId="57" applyNumberFormat="1" applyFont="1" applyFill="1" applyBorder="1" applyAlignment="1">
      <alignment horizontal="center" wrapText="1"/>
      <protection/>
    </xf>
    <xf numFmtId="0" fontId="21" fillId="0" borderId="24" xfId="57" applyFont="1" applyFill="1" applyBorder="1" applyAlignment="1">
      <alignment horizontal="left" wrapText="1" indent="2"/>
      <protection/>
    </xf>
    <xf numFmtId="0" fontId="21" fillId="0" borderId="27" xfId="57" applyFont="1" applyFill="1" applyBorder="1" applyAlignment="1">
      <alignment horizontal="center" wrapText="1"/>
      <protection/>
    </xf>
    <xf numFmtId="0" fontId="21" fillId="0" borderId="27" xfId="57" applyFont="1" applyFill="1" applyBorder="1" applyAlignment="1">
      <alignment horizontal="left" wrapText="1"/>
      <protection/>
    </xf>
    <xf numFmtId="4" fontId="21" fillId="0" borderId="27" xfId="57" applyNumberFormat="1" applyFont="1" applyFill="1" applyBorder="1" applyAlignment="1">
      <alignment horizontal="center" wrapText="1"/>
      <protection/>
    </xf>
    <xf numFmtId="4" fontId="21" fillId="0" borderId="28" xfId="57" applyNumberFormat="1" applyFont="1" applyFill="1" applyBorder="1" applyAlignment="1">
      <alignment horizontal="center" wrapText="1"/>
      <protection/>
    </xf>
    <xf numFmtId="225" fontId="21" fillId="0" borderId="29" xfId="57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1" fillId="0" borderId="24" xfId="57" applyFont="1" applyFill="1" applyBorder="1" applyAlignment="1">
      <alignment horizontal="left" wrapText="1"/>
      <protection/>
    </xf>
    <xf numFmtId="0" fontId="21" fillId="0" borderId="30" xfId="57" applyFont="1" applyFill="1" applyBorder="1" applyAlignment="1">
      <alignment horizontal="center" wrapText="1"/>
      <protection/>
    </xf>
    <xf numFmtId="0" fontId="21" fillId="0" borderId="30" xfId="57" applyFont="1" applyFill="1" applyBorder="1" applyAlignment="1">
      <alignment wrapText="1"/>
      <protection/>
    </xf>
    <xf numFmtId="0" fontId="21" fillId="0" borderId="30" xfId="57" applyFont="1" applyFill="1" applyBorder="1" applyAlignment="1">
      <alignment horizontal="left" wrapText="1" indent="2"/>
      <protection/>
    </xf>
    <xf numFmtId="0" fontId="21" fillId="0" borderId="31" xfId="57" applyFont="1" applyFill="1" applyBorder="1" applyAlignment="1">
      <alignment horizontal="center" wrapText="1"/>
      <protection/>
    </xf>
    <xf numFmtId="0" fontId="21" fillId="0" borderId="31" xfId="57" applyFont="1" applyFill="1" applyBorder="1" applyAlignment="1">
      <alignment horizontal="left" wrapText="1"/>
      <protection/>
    </xf>
    <xf numFmtId="4" fontId="21" fillId="0" borderId="31" xfId="57" applyNumberFormat="1" applyFont="1" applyFill="1" applyBorder="1" applyAlignment="1">
      <alignment horizontal="center" wrapText="1"/>
      <protection/>
    </xf>
    <xf numFmtId="4" fontId="21" fillId="0" borderId="32" xfId="57" applyNumberFormat="1" applyFont="1" applyFill="1" applyBorder="1" applyAlignment="1">
      <alignment horizontal="center" wrapText="1"/>
      <protection/>
    </xf>
    <xf numFmtId="225" fontId="21" fillId="0" borderId="33" xfId="57" applyNumberFormat="1" applyFont="1" applyFill="1" applyBorder="1" applyAlignment="1">
      <alignment horizontal="center" wrapText="1"/>
      <protection/>
    </xf>
    <xf numFmtId="0" fontId="21" fillId="0" borderId="34" xfId="57" applyFont="1" applyFill="1" applyBorder="1" applyAlignment="1">
      <alignment horizontal="center" wrapText="1"/>
      <protection/>
    </xf>
    <xf numFmtId="0" fontId="21" fillId="0" borderId="34" xfId="57" applyFont="1" applyFill="1" applyBorder="1" applyAlignment="1">
      <alignment horizontal="left" wrapText="1"/>
      <protection/>
    </xf>
    <xf numFmtId="4" fontId="21" fillId="0" borderId="34" xfId="57" applyNumberFormat="1" applyFont="1" applyFill="1" applyBorder="1" applyAlignment="1">
      <alignment horizontal="center" wrapText="1"/>
      <protection/>
    </xf>
    <xf numFmtId="4" fontId="21" fillId="0" borderId="35" xfId="57" applyNumberFormat="1" applyFont="1" applyFill="1" applyBorder="1" applyAlignment="1">
      <alignment horizontal="center" wrapText="1"/>
      <protection/>
    </xf>
    <xf numFmtId="225" fontId="21" fillId="0" borderId="36" xfId="57" applyNumberFormat="1" applyFont="1" applyFill="1" applyBorder="1" applyAlignment="1">
      <alignment horizontal="center" wrapText="1"/>
      <protection/>
    </xf>
    <xf numFmtId="0" fontId="21" fillId="0" borderId="27" xfId="57" applyFont="1" applyFill="1" applyBorder="1" applyAlignment="1">
      <alignment horizontal="left" wrapText="1" indent="2"/>
      <protection/>
    </xf>
    <xf numFmtId="4" fontId="21" fillId="0" borderId="30" xfId="57" applyNumberFormat="1" applyFont="1" applyFill="1" applyBorder="1" applyAlignment="1">
      <alignment horizontal="center" wrapText="1"/>
      <protection/>
    </xf>
    <xf numFmtId="4" fontId="21" fillId="0" borderId="37" xfId="57" applyNumberFormat="1" applyFont="1" applyFill="1" applyBorder="1" applyAlignment="1">
      <alignment horizontal="center" wrapText="1"/>
      <protection/>
    </xf>
    <xf numFmtId="225" fontId="21" fillId="0" borderId="38" xfId="57" applyNumberFormat="1" applyFont="1" applyFill="1" applyBorder="1" applyAlignment="1">
      <alignment horizontal="center" wrapText="1"/>
      <protection/>
    </xf>
    <xf numFmtId="0" fontId="21" fillId="0" borderId="34" xfId="57" applyFont="1" applyFill="1" applyBorder="1" applyAlignment="1">
      <alignment horizontal="left" wrapText="1" indent="2"/>
      <protection/>
    </xf>
    <xf numFmtId="0" fontId="21" fillId="0" borderId="0" xfId="57" applyFont="1" applyFill="1" applyBorder="1" applyAlignment="1">
      <alignment horizontal="center" wrapText="1"/>
      <protection/>
    </xf>
    <xf numFmtId="0" fontId="21" fillId="0" borderId="0" xfId="57" applyFont="1" applyFill="1" applyBorder="1" applyAlignment="1">
      <alignment wrapText="1"/>
      <protection/>
    </xf>
    <xf numFmtId="4" fontId="21" fillId="0" borderId="0" xfId="57" applyNumberFormat="1" applyFont="1" applyFill="1" applyBorder="1" applyAlignment="1">
      <alignment horizontal="center" wrapText="1"/>
      <protection/>
    </xf>
    <xf numFmtId="0" fontId="21" fillId="0" borderId="39" xfId="57" applyFont="1" applyFill="1" applyBorder="1" applyAlignment="1">
      <alignment horizontal="left"/>
      <protection/>
    </xf>
    <xf numFmtId="0" fontId="21" fillId="0" borderId="39" xfId="57" applyFont="1" applyFill="1" applyBorder="1" applyAlignment="1">
      <alignment horizontal="center" wrapText="1"/>
      <protection/>
    </xf>
    <xf numFmtId="0" fontId="21" fillId="0" borderId="39" xfId="57" applyFont="1" applyFill="1" applyBorder="1" applyAlignment="1">
      <alignment wrapText="1"/>
      <protection/>
    </xf>
    <xf numFmtId="4" fontId="21" fillId="0" borderId="39" xfId="57" applyNumberFormat="1" applyFont="1" applyFill="1" applyBorder="1" applyAlignment="1">
      <alignment horizontal="center" wrapText="1"/>
      <protection/>
    </xf>
    <xf numFmtId="225" fontId="21" fillId="0" borderId="0" xfId="57" applyNumberFormat="1" applyFont="1" applyFill="1" applyBorder="1" applyAlignment="1">
      <alignment horizontal="center" wrapText="1"/>
      <protection/>
    </xf>
    <xf numFmtId="0" fontId="21" fillId="0" borderId="34" xfId="57" applyFont="1" applyFill="1" applyBorder="1" applyAlignment="1">
      <alignment horizontal="left"/>
      <protection/>
    </xf>
    <xf numFmtId="4" fontId="22" fillId="0" borderId="34" xfId="57" applyNumberFormat="1" applyFont="1" applyFill="1" applyBorder="1" applyAlignment="1">
      <alignment horizontal="right"/>
      <protection/>
    </xf>
    <xf numFmtId="225" fontId="21" fillId="0" borderId="34" xfId="57" applyNumberFormat="1" applyFont="1" applyFill="1" applyBorder="1" applyAlignment="1">
      <alignment horizontal="left"/>
      <protection/>
    </xf>
    <xf numFmtId="225" fontId="21" fillId="0" borderId="40" xfId="57" applyNumberFormat="1" applyFont="1" applyFill="1" applyBorder="1" applyAlignment="1">
      <alignment horizontal="right"/>
      <protection/>
    </xf>
    <xf numFmtId="225" fontId="21" fillId="0" borderId="24" xfId="57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23" fillId="0" borderId="0" xfId="56" applyFont="1" applyAlignment="1" applyProtection="1">
      <alignment vertical="center" wrapText="1"/>
      <protection hidden="1"/>
    </xf>
    <xf numFmtId="179" fontId="14" fillId="0" borderId="41" xfId="56" applyNumberFormat="1" applyFont="1" applyFill="1" applyBorder="1" applyAlignment="1" applyProtection="1">
      <alignment horizontal="left" vertical="center" wrapText="1"/>
      <protection locked="0"/>
    </xf>
    <xf numFmtId="1" fontId="14" fillId="0" borderId="42" xfId="56" applyNumberFormat="1" applyFont="1" applyFill="1" applyBorder="1" applyAlignment="1" applyProtection="1">
      <alignment horizontal="left" vertical="center" wrapText="1"/>
      <protection locked="0"/>
    </xf>
    <xf numFmtId="207" fontId="14" fillId="0" borderId="43" xfId="56" applyNumberFormat="1" applyFont="1" applyFill="1" applyBorder="1" applyAlignment="1" applyProtection="1">
      <alignment horizontal="left" vertical="center" wrapText="1"/>
      <protection locked="0"/>
    </xf>
    <xf numFmtId="205" fontId="14" fillId="0" borderId="44" xfId="56" applyNumberFormat="1" applyFont="1" applyFill="1" applyBorder="1" applyAlignment="1" applyProtection="1">
      <alignment horizontal="center" vertical="center" wrapText="1"/>
      <protection locked="0"/>
    </xf>
    <xf numFmtId="205" fontId="14" fillId="0" borderId="45" xfId="56" applyNumberFormat="1" applyFont="1" applyFill="1" applyBorder="1" applyAlignment="1" applyProtection="1">
      <alignment horizontal="center" vertical="center" wrapText="1"/>
      <protection locked="0"/>
    </xf>
    <xf numFmtId="1" fontId="14" fillId="0" borderId="43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46" xfId="56" applyNumberFormat="1" applyFont="1" applyFill="1" applyBorder="1" applyAlignment="1" applyProtection="1">
      <alignment horizontal="center" vertical="center" wrapText="1"/>
      <protection locked="0"/>
    </xf>
    <xf numFmtId="4" fontId="14" fillId="0" borderId="46" xfId="58" applyNumberFormat="1" applyFont="1" applyFill="1" applyBorder="1" applyAlignment="1" applyProtection="1">
      <alignment vertical="center" wrapText="1"/>
      <protection locked="0"/>
    </xf>
    <xf numFmtId="211" fontId="14" fillId="0" borderId="47" xfId="54" applyNumberFormat="1" applyFont="1" applyFill="1" applyBorder="1" applyAlignment="1" applyProtection="1">
      <alignment horizontal="center" vertical="center" wrapText="1"/>
      <protection locked="0"/>
    </xf>
    <xf numFmtId="0" fontId="14" fillId="0" borderId="48" xfId="56" applyFont="1" applyFill="1" applyBorder="1" applyAlignment="1" applyProtection="1">
      <alignment horizontal="center" vertical="center" wrapText="1"/>
      <protection locked="0"/>
    </xf>
    <xf numFmtId="204" fontId="14" fillId="0" borderId="46" xfId="56" applyNumberFormat="1" applyFont="1" applyBorder="1" applyAlignment="1" applyProtection="1">
      <alignment vertical="center" wrapText="1"/>
      <protection hidden="1"/>
    </xf>
    <xf numFmtId="204" fontId="14" fillId="0" borderId="49" xfId="56" applyNumberFormat="1" applyFont="1" applyBorder="1" applyAlignment="1" applyProtection="1">
      <alignment vertical="center" wrapText="1"/>
      <protection hidden="1"/>
    </xf>
    <xf numFmtId="204" fontId="14" fillId="0" borderId="50" xfId="56" applyNumberFormat="1" applyFont="1" applyBorder="1" applyAlignment="1" applyProtection="1">
      <alignment vertical="center" wrapText="1"/>
      <protection hidden="1"/>
    </xf>
    <xf numFmtId="205" fontId="14" fillId="0" borderId="51" xfId="56" applyNumberFormat="1" applyFont="1" applyBorder="1" applyAlignment="1" applyProtection="1">
      <alignment horizontal="center" vertical="center" wrapText="1"/>
      <protection hidden="1"/>
    </xf>
    <xf numFmtId="0" fontId="14" fillId="0" borderId="0" xfId="56" applyFont="1" applyAlignment="1" applyProtection="1">
      <alignment vertical="center" wrapText="1"/>
      <protection hidden="1"/>
    </xf>
    <xf numFmtId="0" fontId="14" fillId="0" borderId="0" xfId="56" applyFont="1" applyAlignment="1">
      <alignment vertical="center" wrapText="1"/>
      <protection/>
    </xf>
    <xf numFmtId="205" fontId="14" fillId="0" borderId="52" xfId="56" applyNumberFormat="1" applyFont="1" applyFill="1" applyBorder="1" applyAlignment="1" applyProtection="1">
      <alignment horizontal="center" vertical="center" wrapText="1"/>
      <protection locked="0"/>
    </xf>
    <xf numFmtId="1" fontId="24" fillId="0" borderId="53" xfId="56" applyNumberFormat="1" applyFont="1" applyFill="1" applyBorder="1" applyAlignment="1" applyProtection="1">
      <alignment horizontal="center" vertical="center" wrapText="1"/>
      <protection locked="0"/>
    </xf>
    <xf numFmtId="4" fontId="14" fillId="0" borderId="53" xfId="58" applyNumberFormat="1" applyFont="1" applyFill="1" applyBorder="1" applyAlignment="1" applyProtection="1">
      <alignment vertical="center" wrapText="1"/>
      <protection locked="0"/>
    </xf>
    <xf numFmtId="211" fontId="14" fillId="0" borderId="54" xfId="54" applyNumberFormat="1" applyFont="1" applyFill="1" applyBorder="1" applyAlignment="1" applyProtection="1">
      <alignment horizontal="center" vertical="center" wrapText="1"/>
      <protection locked="0"/>
    </xf>
    <xf numFmtId="0" fontId="14" fillId="0" borderId="55" xfId="56" applyFont="1" applyFill="1" applyBorder="1" applyAlignment="1" applyProtection="1">
      <alignment horizontal="center" vertical="center" wrapText="1"/>
      <protection locked="0"/>
    </xf>
    <xf numFmtId="204" fontId="14" fillId="0" borderId="44" xfId="56" applyNumberFormat="1" applyFont="1" applyBorder="1" applyAlignment="1" applyProtection="1">
      <alignment vertical="center" wrapText="1"/>
      <protection hidden="1"/>
    </xf>
    <xf numFmtId="204" fontId="14" fillId="0" borderId="53" xfId="56" applyNumberFormat="1" applyFont="1" applyBorder="1" applyAlignment="1" applyProtection="1">
      <alignment vertical="center" wrapText="1"/>
      <protection hidden="1"/>
    </xf>
    <xf numFmtId="204" fontId="14" fillId="0" borderId="56" xfId="56" applyNumberFormat="1" applyFont="1" applyBorder="1" applyAlignment="1" applyProtection="1">
      <alignment vertical="center" wrapText="1"/>
      <protection hidden="1"/>
    </xf>
    <xf numFmtId="204" fontId="14" fillId="0" borderId="42" xfId="56" applyNumberFormat="1" applyFont="1" applyBorder="1" applyAlignment="1" applyProtection="1">
      <alignment vertical="center" wrapText="1"/>
      <protection hidden="1"/>
    </xf>
    <xf numFmtId="205" fontId="14" fillId="0" borderId="41" xfId="56" applyNumberFormat="1" applyFont="1" applyBorder="1" applyAlignment="1" applyProtection="1">
      <alignment horizontal="center" vertical="center" wrapText="1"/>
      <protection hidden="1"/>
    </xf>
    <xf numFmtId="1" fontId="14" fillId="0" borderId="57" xfId="56" applyNumberFormat="1" applyFont="1" applyFill="1" applyBorder="1" applyAlignment="1" applyProtection="1">
      <alignment horizontal="left" vertical="center" wrapText="1"/>
      <protection locked="0"/>
    </xf>
    <xf numFmtId="205" fontId="14" fillId="0" borderId="58" xfId="56" applyNumberFormat="1" applyFont="1" applyFill="1" applyBorder="1" applyAlignment="1" applyProtection="1">
      <alignment horizontal="center" vertical="center" wrapText="1"/>
      <protection locked="0"/>
    </xf>
    <xf numFmtId="179" fontId="14" fillId="0" borderId="59" xfId="56" applyNumberFormat="1" applyFont="1" applyFill="1" applyBorder="1" applyAlignment="1" applyProtection="1">
      <alignment horizontal="left" vertical="center" wrapText="1"/>
      <protection locked="0"/>
    </xf>
    <xf numFmtId="207" fontId="14" fillId="0" borderId="55" xfId="56" applyNumberFormat="1" applyFont="1" applyFill="1" applyBorder="1" applyAlignment="1" applyProtection="1">
      <alignment horizontal="left" vertical="center" wrapText="1"/>
      <protection locked="0"/>
    </xf>
    <xf numFmtId="1" fontId="14" fillId="0" borderId="55" xfId="56" applyNumberFormat="1" applyFont="1" applyFill="1" applyBorder="1" applyAlignment="1" applyProtection="1">
      <alignment horizontal="left" vertical="center" wrapText="1"/>
      <protection locked="0"/>
    </xf>
    <xf numFmtId="179" fontId="14" fillId="0" borderId="60" xfId="56" applyNumberFormat="1" applyFont="1" applyFill="1" applyBorder="1" applyAlignment="1" applyProtection="1">
      <alignment horizontal="left" vertical="center" wrapText="1"/>
      <protection locked="0"/>
    </xf>
    <xf numFmtId="1" fontId="14" fillId="0" borderId="61" xfId="56" applyNumberFormat="1" applyFont="1" applyFill="1" applyBorder="1" applyAlignment="1" applyProtection="1">
      <alignment horizontal="left" vertical="center" wrapText="1"/>
      <protection locked="0"/>
    </xf>
    <xf numFmtId="207" fontId="14" fillId="0" borderId="62" xfId="56" applyNumberFormat="1" applyFont="1" applyFill="1" applyBorder="1" applyAlignment="1" applyProtection="1">
      <alignment horizontal="left" vertical="center" wrapText="1"/>
      <protection locked="0"/>
    </xf>
    <xf numFmtId="205" fontId="14" fillId="0" borderId="63" xfId="56" applyNumberFormat="1" applyFont="1" applyFill="1" applyBorder="1" applyAlignment="1" applyProtection="1">
      <alignment horizontal="center" vertical="center" wrapText="1"/>
      <protection locked="0"/>
    </xf>
    <xf numFmtId="1" fontId="14" fillId="0" borderId="62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64" xfId="56" applyNumberFormat="1" applyFont="1" applyFill="1" applyBorder="1" applyAlignment="1" applyProtection="1">
      <alignment horizontal="center" vertical="center" wrapText="1"/>
      <protection locked="0"/>
    </xf>
    <xf numFmtId="4" fontId="14" fillId="0" borderId="64" xfId="58" applyNumberFormat="1" applyFont="1" applyFill="1" applyBorder="1" applyAlignment="1" applyProtection="1">
      <alignment vertical="center" wrapText="1"/>
      <protection locked="0"/>
    </xf>
    <xf numFmtId="211" fontId="14" fillId="0" borderId="65" xfId="54" applyNumberFormat="1" applyFont="1" applyFill="1" applyBorder="1" applyAlignment="1" applyProtection="1">
      <alignment horizontal="center" vertical="center" wrapText="1"/>
      <protection locked="0"/>
    </xf>
    <xf numFmtId="0" fontId="14" fillId="0" borderId="62" xfId="56" applyFont="1" applyFill="1" applyBorder="1" applyAlignment="1" applyProtection="1">
      <alignment horizontal="center" vertical="center" wrapText="1"/>
      <protection locked="0"/>
    </xf>
    <xf numFmtId="204" fontId="14" fillId="0" borderId="65" xfId="56" applyNumberFormat="1" applyFont="1" applyBorder="1" applyAlignment="1" applyProtection="1">
      <alignment vertical="center" wrapText="1"/>
      <protection hidden="1"/>
    </xf>
    <xf numFmtId="204" fontId="14" fillId="0" borderId="64" xfId="56" applyNumberFormat="1" applyFont="1" applyBorder="1" applyAlignment="1" applyProtection="1">
      <alignment vertical="center" wrapText="1"/>
      <protection hidden="1"/>
    </xf>
    <xf numFmtId="204" fontId="14" fillId="0" borderId="66" xfId="56" applyNumberFormat="1" applyFont="1" applyBorder="1" applyAlignment="1" applyProtection="1">
      <alignment vertical="center" wrapText="1"/>
      <protection hidden="1"/>
    </xf>
    <xf numFmtId="204" fontId="14" fillId="0" borderId="61" xfId="56" applyNumberFormat="1" applyFont="1" applyBorder="1" applyAlignment="1" applyProtection="1">
      <alignment vertical="center" wrapText="1"/>
      <protection hidden="1"/>
    </xf>
    <xf numFmtId="205" fontId="14" fillId="0" borderId="60" xfId="56" applyNumberFormat="1" applyFont="1" applyBorder="1" applyAlignment="1" applyProtection="1">
      <alignment horizontal="center" vertical="center" wrapText="1"/>
      <protection hidden="1"/>
    </xf>
    <xf numFmtId="1" fontId="14" fillId="0" borderId="43" xfId="56" applyNumberFormat="1" applyFont="1" applyFill="1" applyBorder="1" applyAlignment="1" applyProtection="1">
      <alignment horizontal="center" vertical="center" wrapText="1"/>
      <protection locked="0"/>
    </xf>
    <xf numFmtId="204" fontId="14" fillId="0" borderId="45" xfId="56" applyNumberFormat="1" applyFont="1" applyBorder="1" applyAlignment="1" applyProtection="1">
      <alignment vertical="center" wrapText="1"/>
      <protection hidden="1"/>
    </xf>
    <xf numFmtId="204" fontId="14" fillId="0" borderId="52" xfId="56" applyNumberFormat="1" applyFont="1" applyBorder="1" applyAlignment="1" applyProtection="1">
      <alignment vertical="center" wrapText="1"/>
      <protection hidden="1"/>
    </xf>
    <xf numFmtId="204" fontId="14" fillId="0" borderId="67" xfId="56" applyNumberFormat="1" applyFont="1" applyBorder="1" applyAlignment="1" applyProtection="1">
      <alignment vertical="center" wrapText="1"/>
      <protection hidden="1"/>
    </xf>
    <xf numFmtId="204" fontId="14" fillId="0" borderId="63" xfId="56" applyNumberFormat="1" applyFont="1" applyBorder="1" applyAlignment="1" applyProtection="1">
      <alignment vertical="center" wrapText="1"/>
      <protection hidden="1"/>
    </xf>
    <xf numFmtId="204" fontId="14" fillId="0" borderId="68" xfId="56" applyNumberFormat="1" applyFont="1" applyBorder="1" applyAlignment="1" applyProtection="1">
      <alignment vertical="center" wrapText="1"/>
      <protection hidden="1"/>
    </xf>
    <xf numFmtId="204" fontId="14" fillId="0" borderId="69" xfId="56" applyNumberFormat="1" applyFont="1" applyBorder="1" applyAlignment="1" applyProtection="1">
      <alignment vertical="center" wrapText="1"/>
      <protection hidden="1"/>
    </xf>
    <xf numFmtId="204" fontId="14" fillId="0" borderId="70" xfId="56" applyNumberFormat="1" applyFont="1" applyBorder="1" applyAlignment="1" applyProtection="1">
      <alignment vertical="center" wrapText="1"/>
      <protection hidden="1"/>
    </xf>
    <xf numFmtId="0" fontId="14" fillId="0" borderId="71" xfId="56" applyFont="1" applyBorder="1" applyAlignment="1" applyProtection="1">
      <alignment horizontal="center"/>
      <protection hidden="1"/>
    </xf>
    <xf numFmtId="0" fontId="14" fillId="0" borderId="48" xfId="56" applyFont="1" applyBorder="1" applyAlignment="1" applyProtection="1">
      <alignment horizontal="center"/>
      <protection hidden="1"/>
    </xf>
    <xf numFmtId="0" fontId="14" fillId="0" borderId="47" xfId="56" applyFont="1" applyBorder="1" applyAlignment="1" applyProtection="1">
      <alignment horizontal="center"/>
      <protection hidden="1"/>
    </xf>
    <xf numFmtId="0" fontId="14" fillId="0" borderId="11" xfId="56" applyFont="1" applyBorder="1" applyAlignment="1" applyProtection="1">
      <alignment horizontal="center"/>
      <protection hidden="1"/>
    </xf>
    <xf numFmtId="0" fontId="14" fillId="0" borderId="48" xfId="56" applyFont="1" applyBorder="1" applyAlignment="1" applyProtection="1">
      <alignment horizontal="centerContinuous"/>
      <protection/>
    </xf>
    <xf numFmtId="0" fontId="14" fillId="0" borderId="47" xfId="56" applyFont="1" applyBorder="1" applyAlignment="1" applyProtection="1">
      <alignment horizontal="centerContinuous"/>
      <protection hidden="1"/>
    </xf>
    <xf numFmtId="3" fontId="14" fillId="0" borderId="48" xfId="56" applyNumberFormat="1" applyFont="1" applyBorder="1" applyAlignment="1" applyProtection="1">
      <alignment horizontal="center"/>
      <protection/>
    </xf>
    <xf numFmtId="0" fontId="14" fillId="0" borderId="46" xfId="56" applyFont="1" applyBorder="1" applyAlignment="1" applyProtection="1" quotePrefix="1">
      <alignment horizontal="center"/>
      <protection hidden="1"/>
    </xf>
    <xf numFmtId="4" fontId="14" fillId="0" borderId="46" xfId="56" applyNumberFormat="1" applyFont="1" applyBorder="1" applyAlignment="1" applyProtection="1">
      <alignment horizontal="center"/>
      <protection/>
    </xf>
    <xf numFmtId="0" fontId="14" fillId="0" borderId="48" xfId="56" applyFont="1" applyBorder="1" applyAlignment="1" applyProtection="1">
      <alignment horizontal="center"/>
      <protection/>
    </xf>
    <xf numFmtId="0" fontId="14" fillId="0" borderId="46" xfId="56" applyFont="1" applyBorder="1" applyAlignment="1" applyProtection="1">
      <alignment horizontal="center"/>
      <protection hidden="1"/>
    </xf>
    <xf numFmtId="0" fontId="14" fillId="0" borderId="46" xfId="56" applyFont="1" applyBorder="1" applyAlignment="1" applyProtection="1">
      <alignment horizontal="centerContinuous"/>
      <protection hidden="1"/>
    </xf>
    <xf numFmtId="0" fontId="14" fillId="0" borderId="49" xfId="56" applyFont="1" applyBorder="1" applyAlignment="1" applyProtection="1" quotePrefix="1">
      <alignment horizontal="center"/>
      <protection hidden="1"/>
    </xf>
    <xf numFmtId="205" fontId="14" fillId="0" borderId="44" xfId="56" applyNumberFormat="1" applyFont="1" applyFill="1" applyBorder="1" applyAlignment="1" applyProtection="1">
      <alignment horizontal="left" vertical="center" wrapText="1"/>
      <protection locked="0"/>
    </xf>
    <xf numFmtId="205" fontId="14" fillId="0" borderId="54" xfId="56" applyNumberFormat="1" applyFont="1" applyFill="1" applyBorder="1" applyAlignment="1" applyProtection="1">
      <alignment horizontal="left" vertical="center" wrapText="1"/>
      <protection locked="0"/>
    </xf>
    <xf numFmtId="205" fontId="14" fillId="0" borderId="65" xfId="56" applyNumberFormat="1" applyFont="1" applyFill="1" applyBorder="1" applyAlignment="1" applyProtection="1">
      <alignment horizontal="left" vertical="center" wrapText="1"/>
      <protection locked="0"/>
    </xf>
    <xf numFmtId="20" fontId="24" fillId="0" borderId="45" xfId="56" applyNumberFormat="1" applyFont="1" applyFill="1" applyBorder="1" applyAlignment="1" applyProtection="1">
      <alignment horizontal="center" vertical="center" wrapText="1"/>
      <protection locked="0"/>
    </xf>
    <xf numFmtId="20" fontId="24" fillId="0" borderId="52" xfId="56" applyNumberFormat="1" applyFont="1" applyFill="1" applyBorder="1" applyAlignment="1" applyProtection="1">
      <alignment horizontal="center" vertical="center" wrapText="1"/>
      <protection locked="0"/>
    </xf>
    <xf numFmtId="226" fontId="24" fillId="0" borderId="52" xfId="56" applyNumberFormat="1" applyFont="1" applyFill="1" applyBorder="1" applyAlignment="1" applyProtection="1">
      <alignment horizontal="center" vertical="center" wrapText="1"/>
      <protection locked="0"/>
    </xf>
    <xf numFmtId="20" fontId="24" fillId="0" borderId="63" xfId="56" applyNumberFormat="1" applyFont="1" applyFill="1" applyBorder="1" applyAlignment="1" applyProtection="1">
      <alignment horizontal="center" vertical="center" wrapText="1"/>
      <protection locked="0"/>
    </xf>
    <xf numFmtId="20" fontId="24" fillId="0" borderId="50" xfId="56" applyNumberFormat="1" applyFont="1" applyFill="1" applyBorder="1" applyAlignment="1" applyProtection="1">
      <alignment horizontal="center" vertical="center" wrapText="1"/>
      <protection locked="0"/>
    </xf>
    <xf numFmtId="20" fontId="24" fillId="0" borderId="42" xfId="56" applyNumberFormat="1" applyFont="1" applyFill="1" applyBorder="1" applyAlignment="1" applyProtection="1">
      <alignment horizontal="center" vertical="center" wrapText="1"/>
      <protection locked="0"/>
    </xf>
    <xf numFmtId="226" fontId="24" fillId="0" borderId="42" xfId="56" applyNumberFormat="1" applyFont="1" applyFill="1" applyBorder="1" applyAlignment="1" applyProtection="1">
      <alignment horizontal="center" vertical="center" wrapText="1"/>
      <protection locked="0"/>
    </xf>
    <xf numFmtId="20" fontId="24" fillId="0" borderId="61" xfId="5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6" applyFont="1" applyFill="1" applyBorder="1" applyAlignment="1" applyProtection="1">
      <alignment horizontal="left"/>
      <protection locked="0"/>
    </xf>
    <xf numFmtId="218" fontId="22" fillId="0" borderId="27" xfId="57" applyNumberFormat="1" applyFont="1" applyFill="1" applyBorder="1" applyAlignment="1">
      <alignment horizontal="center" wrapText="1"/>
      <protection/>
    </xf>
    <xf numFmtId="218" fontId="21" fillId="0" borderId="28" xfId="57" applyNumberFormat="1" applyFont="1" applyFill="1" applyBorder="1" applyAlignment="1">
      <alignment horizontal="center" wrapText="1"/>
      <protection/>
    </xf>
    <xf numFmtId="218" fontId="21" fillId="0" borderId="72" xfId="57" applyNumberFormat="1" applyFont="1" applyFill="1" applyBorder="1" applyAlignment="1">
      <alignment horizontal="center" wrapText="1"/>
      <protection/>
    </xf>
    <xf numFmtId="218" fontId="22" fillId="0" borderId="24" xfId="57" applyNumberFormat="1" applyFont="1" applyFill="1" applyBorder="1" applyAlignment="1">
      <alignment horizontal="center" wrapText="1"/>
      <protection/>
    </xf>
    <xf numFmtId="218" fontId="21" fillId="0" borderId="25" xfId="57" applyNumberFormat="1" applyFont="1" applyFill="1" applyBorder="1" applyAlignment="1">
      <alignment horizontal="center" wrapText="1"/>
      <protection/>
    </xf>
    <xf numFmtId="218" fontId="21" fillId="0" borderId="26" xfId="57" applyNumberFormat="1" applyFont="1" applyFill="1" applyBorder="1" applyAlignment="1">
      <alignment horizontal="center" wrapText="1"/>
      <protection/>
    </xf>
    <xf numFmtId="0" fontId="13" fillId="0" borderId="0" xfId="56" applyFont="1" applyFill="1" applyBorder="1" applyAlignment="1" applyProtection="1">
      <alignment/>
      <protection locked="0"/>
    </xf>
    <xf numFmtId="224" fontId="13" fillId="0" borderId="0" xfId="56" applyNumberFormat="1" applyFont="1" applyFill="1" applyBorder="1" applyAlignment="1" applyProtection="1">
      <alignment/>
      <protection locked="0"/>
    </xf>
    <xf numFmtId="0" fontId="14" fillId="0" borderId="73" xfId="56" applyFont="1" applyBorder="1" applyAlignment="1" applyProtection="1">
      <alignment horizontal="center" vertical="center"/>
      <protection hidden="1"/>
    </xf>
    <xf numFmtId="0" fontId="6" fillId="0" borderId="74" xfId="56" applyFont="1" applyBorder="1" applyAlignment="1">
      <alignment vertical="center"/>
      <protection/>
    </xf>
    <xf numFmtId="0" fontId="13" fillId="0" borderId="0" xfId="56" applyFont="1" applyBorder="1" applyAlignment="1" applyProtection="1">
      <alignment horizontal="left"/>
      <protection hidden="1"/>
    </xf>
    <xf numFmtId="0" fontId="6" fillId="0" borderId="0" xfId="56" applyFont="1" applyAlignment="1">
      <alignment horizontal="left"/>
      <protection/>
    </xf>
    <xf numFmtId="0" fontId="20" fillId="35" borderId="0" xfId="56" applyFont="1" applyFill="1" applyAlignment="1">
      <alignment horizontal="center"/>
      <protection/>
    </xf>
  </cellXfs>
  <cellStyles count="55">
    <cellStyle name="Normal" xfId="0"/>
    <cellStyle name="0_1" xfId="15"/>
    <cellStyle name="1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40 % - Akzent1" xfId="23"/>
    <cellStyle name="40 % - Akzent2" xfId="24"/>
    <cellStyle name="40 % - Akzent3" xfId="25"/>
    <cellStyle name="40 % - Akzent4" xfId="26"/>
    <cellStyle name="40 % - Akzent5" xfId="27"/>
    <cellStyle name="40 % - Akzent6" xfId="28"/>
    <cellStyle name="60 % - Akzent1" xfId="29"/>
    <cellStyle name="60 % - Akzent2" xfId="30"/>
    <cellStyle name="60 % - Akzent3" xfId="31"/>
    <cellStyle name="60 % - Akzent4" xfId="32"/>
    <cellStyle name="60 % - Akzent5" xfId="33"/>
    <cellStyle name="60 % - Akzent6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Followed Hyperlink" xfId="43"/>
    <cellStyle name="Comma [0]" xfId="44"/>
    <cellStyle name="Eingabe" xfId="45"/>
    <cellStyle name="Ergebnis" xfId="46"/>
    <cellStyle name="Erklärender Text" xfId="47"/>
    <cellStyle name="groß" xfId="48"/>
    <cellStyle name="Gut" xfId="49"/>
    <cellStyle name="Comma" xfId="50"/>
    <cellStyle name="Hyperlink" xfId="51"/>
    <cellStyle name="Neutral" xfId="52"/>
    <cellStyle name="Notiz" xfId="53"/>
    <cellStyle name="Percent" xfId="54"/>
    <cellStyle name="Schlecht" xfId="55"/>
    <cellStyle name="Standard_REISEKOSTENFORMULAR Neu ab 11-2007" xfId="56"/>
    <cellStyle name="Standard_Tabelle1" xfId="57"/>
    <cellStyle name="Standard_WB_FORD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showGridLines="0" tabSelected="1" view="pageLayout" zoomScaleNormal="92" zoomScaleSheetLayoutView="100" workbookViewId="0" topLeftCell="B40">
      <selection activeCell="H22" sqref="H22"/>
    </sheetView>
  </sheetViews>
  <sheetFormatPr defaultColWidth="11.421875" defaultRowHeight="12.75"/>
  <cols>
    <col min="1" max="1" width="6.57421875" style="6" hidden="1" customWidth="1"/>
    <col min="2" max="2" width="7.8515625" style="3" customWidth="1"/>
    <col min="3" max="3" width="7.7109375" style="3" bestFit="1" customWidth="1"/>
    <col min="4" max="4" width="20.140625" style="3" customWidth="1"/>
    <col min="5" max="5" width="26.8515625" style="3" customWidth="1"/>
    <col min="6" max="6" width="4.421875" style="3" customWidth="1"/>
    <col min="7" max="7" width="9.421875" style="3" customWidth="1"/>
    <col min="8" max="8" width="9.57421875" style="3" customWidth="1"/>
    <col min="9" max="9" width="5.7109375" style="70" customWidth="1"/>
    <col min="10" max="10" width="4.7109375" style="3" customWidth="1"/>
    <col min="11" max="11" width="6.140625" style="52" customWidth="1"/>
    <col min="12" max="12" width="6.140625" style="3" customWidth="1"/>
    <col min="13" max="13" width="6.00390625" style="4" customWidth="1"/>
    <col min="14" max="15" width="6.00390625" style="3" customWidth="1"/>
    <col min="16" max="16" width="8.28125" style="3" customWidth="1"/>
    <col min="17" max="19" width="9.7109375" style="3" hidden="1" customWidth="1"/>
    <col min="20" max="20" width="10.140625" style="3" bestFit="1" customWidth="1"/>
    <col min="21" max="21" width="8.140625" style="3" customWidth="1"/>
    <col min="22" max="22" width="9.57421875" style="3" customWidth="1"/>
    <col min="23" max="23" width="22.7109375" style="3" customWidth="1"/>
    <col min="24" max="252" width="8.57421875" style="3" customWidth="1"/>
    <col min="253" max="254" width="9.28125" style="3" customWidth="1"/>
    <col min="255" max="16384" width="11.421875" style="3" customWidth="1"/>
  </cols>
  <sheetData>
    <row r="1" spans="1:6" ht="12.75" hidden="1">
      <c r="A1" s="1" t="b">
        <v>0</v>
      </c>
      <c r="B1" s="2" t="b">
        <v>1</v>
      </c>
      <c r="C1" s="2"/>
      <c r="D1" s="2"/>
      <c r="E1" s="2" t="s">
        <v>0</v>
      </c>
      <c r="F1" s="2"/>
    </row>
    <row r="2" spans="1:6" ht="12.75" hidden="1">
      <c r="A2" s="1" t="b">
        <v>0</v>
      </c>
      <c r="B2" s="2" t="s">
        <v>1</v>
      </c>
      <c r="C2" s="2"/>
      <c r="D2" s="2"/>
      <c r="E2" s="5">
        <v>36133</v>
      </c>
      <c r="F2" s="5"/>
    </row>
    <row r="3" spans="1:21" s="4" customFormat="1" ht="12.75" hidden="1">
      <c r="A3" s="1" t="b">
        <v>0</v>
      </c>
      <c r="B3" s="1" t="s">
        <v>0</v>
      </c>
      <c r="C3" s="1"/>
      <c r="D3" s="1"/>
      <c r="E3" s="1"/>
      <c r="F3" s="1"/>
      <c r="G3" s="1"/>
      <c r="H3" s="1"/>
      <c r="I3" s="71"/>
      <c r="J3" s="1"/>
      <c r="K3" s="83"/>
      <c r="U3" s="1"/>
    </row>
    <row r="4" spans="1:21" s="10" customFormat="1" ht="15.75" hidden="1">
      <c r="A4" s="6" t="b">
        <v>1</v>
      </c>
      <c r="B4" s="7" t="e">
        <f>"Beilage per "&amp;TEXT(wST.PeriodeEnde,"T. MMMM JJJJ")</f>
        <v>#NAME?</v>
      </c>
      <c r="C4" s="7"/>
      <c r="D4" s="7"/>
      <c r="E4" s="7"/>
      <c r="F4" s="7"/>
      <c r="G4" s="7"/>
      <c r="H4" s="8"/>
      <c r="I4" s="72"/>
      <c r="J4" s="9"/>
      <c r="K4" s="84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3" ht="15.75" hidden="1">
      <c r="A5" s="6" t="b">
        <v>1</v>
      </c>
      <c r="B5" s="11" t="e">
        <f>wST.N1&amp;IF(wST.N2&lt;&gt;0,", "&amp;wST.N2,"")</f>
        <v>#NAME?</v>
      </c>
      <c r="C5" s="11"/>
      <c r="D5" s="11"/>
      <c r="E5" s="11"/>
      <c r="F5" s="11"/>
      <c r="G5" s="11"/>
      <c r="H5" s="8"/>
      <c r="I5" s="72"/>
      <c r="J5" s="9"/>
      <c r="K5" s="84"/>
      <c r="L5" s="8"/>
      <c r="M5" s="8"/>
      <c r="N5" s="8"/>
      <c r="O5" s="8"/>
      <c r="P5" s="8"/>
      <c r="Q5" s="8"/>
      <c r="R5" s="8"/>
      <c r="S5" s="8"/>
      <c r="T5" s="8"/>
      <c r="U5" s="8"/>
      <c r="V5" s="12"/>
      <c r="W5" s="12"/>
    </row>
    <row r="6" spans="1:23" ht="15.75" hidden="1">
      <c r="A6" s="6" t="b">
        <v>1</v>
      </c>
      <c r="B6" s="13" t="e">
        <f>TEXT(wST.PLZ,"#")&amp;" "&amp;TEXT(wST.ORT,"#")&amp;IF(wST.Straße&lt;&gt;0,", "&amp;wST.Straße,"")</f>
        <v>#NAME?</v>
      </c>
      <c r="C6" s="13"/>
      <c r="D6" s="13"/>
      <c r="E6" s="14"/>
      <c r="F6" s="14"/>
      <c r="G6" s="14"/>
      <c r="H6" s="15"/>
      <c r="I6" s="73"/>
      <c r="J6" s="9"/>
      <c r="K6" s="84"/>
      <c r="L6" s="8"/>
      <c r="M6" s="8"/>
      <c r="N6" s="8"/>
      <c r="O6" s="8"/>
      <c r="P6" s="8"/>
      <c r="Q6" s="8"/>
      <c r="R6" s="8"/>
      <c r="S6" s="8"/>
      <c r="T6" s="8"/>
      <c r="U6" s="15"/>
      <c r="V6" s="12"/>
      <c r="W6" s="12"/>
    </row>
    <row r="7" spans="2:21" ht="37.5" customHeight="1">
      <c r="B7" s="247" t="s">
        <v>1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</row>
    <row r="8" spans="1:18" ht="11.25" customHeight="1">
      <c r="A8" s="6" t="b">
        <v>1</v>
      </c>
      <c r="B8" s="16"/>
      <c r="C8" s="16"/>
      <c r="D8" s="16"/>
      <c r="E8" s="16"/>
      <c r="F8" s="16"/>
      <c r="G8" s="17"/>
      <c r="H8" s="18"/>
      <c r="I8" s="74"/>
      <c r="J8" s="16"/>
      <c r="Q8" s="12"/>
      <c r="R8" s="18"/>
    </row>
    <row r="9" spans="2:18" ht="11.25" customHeight="1">
      <c r="B9" s="16"/>
      <c r="C9" s="16"/>
      <c r="D9" s="16"/>
      <c r="E9" s="16"/>
      <c r="F9" s="16"/>
      <c r="G9" s="16"/>
      <c r="H9" s="18"/>
      <c r="I9" s="74"/>
      <c r="J9" s="16"/>
      <c r="Q9" s="12"/>
      <c r="R9" s="18"/>
    </row>
    <row r="10" spans="2:18" ht="11.25" customHeight="1">
      <c r="B10" s="16"/>
      <c r="C10" s="16"/>
      <c r="D10" s="16"/>
      <c r="E10" s="16"/>
      <c r="F10" s="16"/>
      <c r="G10" s="16"/>
      <c r="H10" s="18"/>
      <c r="I10" s="74"/>
      <c r="J10" s="16"/>
      <c r="Q10" s="12"/>
      <c r="R10" s="18"/>
    </row>
    <row r="11" spans="1:18" ht="12.75" customHeight="1">
      <c r="A11" s="6" t="b">
        <v>1</v>
      </c>
      <c r="B11" s="82" t="s">
        <v>3</v>
      </c>
      <c r="C11" s="45"/>
      <c r="D11" s="19" t="s">
        <v>157</v>
      </c>
      <c r="E11" s="241"/>
      <c r="F11" s="241"/>
      <c r="G11" s="241"/>
      <c r="H11" s="241"/>
      <c r="I11" s="241"/>
      <c r="J11" s="241"/>
      <c r="K11" s="18"/>
      <c r="L11" s="16"/>
      <c r="M11" s="20"/>
      <c r="N11" s="16"/>
      <c r="O11" s="16"/>
      <c r="P11" s="16"/>
      <c r="Q11" s="16"/>
      <c r="R11" s="16"/>
    </row>
    <row r="12" spans="2:18" ht="12.75" customHeight="1">
      <c r="B12" s="82"/>
      <c r="C12" s="45"/>
      <c r="D12" s="19"/>
      <c r="E12" s="234"/>
      <c r="F12" s="234"/>
      <c r="G12" s="234"/>
      <c r="H12" s="234"/>
      <c r="I12" s="234"/>
      <c r="J12" s="234"/>
      <c r="K12" s="18"/>
      <c r="L12" s="16"/>
      <c r="M12" s="20"/>
      <c r="N12" s="16"/>
      <c r="O12" s="16"/>
      <c r="P12" s="16"/>
      <c r="Q12" s="16"/>
      <c r="R12" s="16"/>
    </row>
    <row r="13" spans="1:18" ht="12.75" customHeight="1">
      <c r="A13" s="6" t="b">
        <v>1</v>
      </c>
      <c r="B13" s="82" t="s">
        <v>4</v>
      </c>
      <c r="C13" s="45"/>
      <c r="D13" s="19" t="s">
        <v>157</v>
      </c>
      <c r="E13" s="242"/>
      <c r="F13" s="242"/>
      <c r="G13" s="242"/>
      <c r="H13" s="242"/>
      <c r="I13" s="242"/>
      <c r="J13" s="242"/>
      <c r="K13" s="18"/>
      <c r="L13" s="16"/>
      <c r="M13" s="20"/>
      <c r="N13" s="16"/>
      <c r="O13" s="16"/>
      <c r="P13" s="16"/>
      <c r="Q13" s="16"/>
      <c r="R13" s="16"/>
    </row>
    <row r="14" spans="1:21" ht="12.75">
      <c r="A14" s="6" t="b">
        <v>1</v>
      </c>
      <c r="B14" s="245"/>
      <c r="C14" s="246"/>
      <c r="D14" s="19"/>
      <c r="E14" s="21"/>
      <c r="F14" s="21"/>
      <c r="G14" s="16"/>
      <c r="H14" s="16"/>
      <c r="I14" s="74"/>
      <c r="J14" s="16"/>
      <c r="K14" s="18"/>
      <c r="L14" s="16"/>
      <c r="M14" s="20"/>
      <c r="N14" s="16"/>
      <c r="O14" s="16"/>
      <c r="P14" s="16"/>
      <c r="Q14" s="16"/>
      <c r="R14" s="16"/>
      <c r="T14" s="22"/>
      <c r="U14" s="22"/>
    </row>
    <row r="15" spans="2:24" ht="12.75">
      <c r="B15" s="23"/>
      <c r="C15" s="23"/>
      <c r="D15" s="23"/>
      <c r="E15" s="24"/>
      <c r="F15" s="24"/>
      <c r="G15" s="16"/>
      <c r="H15" s="16"/>
      <c r="I15" s="74"/>
      <c r="J15" s="16"/>
      <c r="K15" s="18"/>
      <c r="L15" s="16"/>
      <c r="M15" s="20"/>
      <c r="N15" s="16"/>
      <c r="O15" s="16"/>
      <c r="P15" s="16"/>
      <c r="Q15" s="9"/>
      <c r="R15" s="9"/>
      <c r="S15" s="16"/>
      <c r="T15" s="16"/>
      <c r="U15" s="16"/>
      <c r="W15" s="22"/>
      <c r="X15" s="22"/>
    </row>
    <row r="16" spans="1:24" ht="12.75">
      <c r="A16" s="6" t="b">
        <v>1</v>
      </c>
      <c r="B16" s="210" t="s">
        <v>6</v>
      </c>
      <c r="C16" s="210" t="s">
        <v>7</v>
      </c>
      <c r="D16" s="211" t="s">
        <v>7</v>
      </c>
      <c r="E16" s="212" t="s">
        <v>8</v>
      </c>
      <c r="F16" s="213" t="s">
        <v>44</v>
      </c>
      <c r="G16" s="214" t="s">
        <v>9</v>
      </c>
      <c r="H16" s="215"/>
      <c r="I16" s="216" t="s">
        <v>10</v>
      </c>
      <c r="J16" s="217" t="s">
        <v>11</v>
      </c>
      <c r="K16" s="218" t="s">
        <v>12</v>
      </c>
      <c r="L16" s="212" t="s">
        <v>13</v>
      </c>
      <c r="M16" s="219" t="s">
        <v>14</v>
      </c>
      <c r="N16" s="212" t="s">
        <v>15</v>
      </c>
      <c r="O16" s="211"/>
      <c r="P16" s="220" t="s">
        <v>16</v>
      </c>
      <c r="Q16" s="221" t="s">
        <v>17</v>
      </c>
      <c r="R16" s="221"/>
      <c r="S16" s="222" t="s">
        <v>18</v>
      </c>
      <c r="T16" s="210" t="s">
        <v>19</v>
      </c>
      <c r="U16" s="243" t="s">
        <v>20</v>
      </c>
      <c r="W16" s="22"/>
      <c r="X16" s="22"/>
    </row>
    <row r="17" spans="1:24" ht="12.75">
      <c r="A17" s="6" t="b">
        <v>1</v>
      </c>
      <c r="B17" s="69"/>
      <c r="C17" s="69" t="s">
        <v>21</v>
      </c>
      <c r="D17" s="64" t="s">
        <v>22</v>
      </c>
      <c r="E17" s="65"/>
      <c r="F17" s="94"/>
      <c r="G17" s="64" t="s">
        <v>23</v>
      </c>
      <c r="H17" s="65" t="s">
        <v>0</v>
      </c>
      <c r="I17" s="75"/>
      <c r="J17" s="67" t="s">
        <v>24</v>
      </c>
      <c r="K17" s="85" t="s">
        <v>25</v>
      </c>
      <c r="L17" s="65" t="s">
        <v>26</v>
      </c>
      <c r="M17" s="64" t="s">
        <v>27</v>
      </c>
      <c r="N17" s="65" t="s">
        <v>28</v>
      </c>
      <c r="O17" s="64" t="s">
        <v>29</v>
      </c>
      <c r="P17" s="67" t="s">
        <v>30</v>
      </c>
      <c r="Q17" s="68" t="s">
        <v>31</v>
      </c>
      <c r="R17" s="68" t="s">
        <v>32</v>
      </c>
      <c r="S17" s="66"/>
      <c r="T17" s="69" t="s">
        <v>33</v>
      </c>
      <c r="U17" s="244"/>
      <c r="W17" s="22"/>
      <c r="X17" s="22"/>
    </row>
    <row r="18" spans="1:24" s="171" customFormat="1" ht="12">
      <c r="A18" s="156" t="b">
        <f>T18&lt;&gt;0</f>
        <v>0</v>
      </c>
      <c r="B18" s="157"/>
      <c r="C18" s="158"/>
      <c r="D18" s="159"/>
      <c r="E18" s="160"/>
      <c r="F18" s="161"/>
      <c r="G18" s="226"/>
      <c r="H18" s="230"/>
      <c r="I18" s="162"/>
      <c r="J18" s="163"/>
      <c r="K18" s="164"/>
      <c r="L18" s="165"/>
      <c r="M18" s="166"/>
      <c r="N18" s="178">
        <f>VLOOKUP(U18,$G$49:$K$62,5)</f>
        <v>0</v>
      </c>
      <c r="O18" s="203"/>
      <c r="P18" s="169">
        <f>I18*($K$45*J18+$K$44)</f>
        <v>0</v>
      </c>
      <c r="Q18" s="207"/>
      <c r="R18" s="167"/>
      <c r="S18" s="168"/>
      <c r="T18" s="169">
        <f>SUM(K18,N18,O18,P18)</f>
        <v>0</v>
      </c>
      <c r="U18" s="170">
        <f>ROUNDUP((HOUR(H18)+MINUTE(H18)/60)-(HOUR(G18)+MINUTE(G18)/60),0)</f>
        <v>0</v>
      </c>
      <c r="W18" s="172"/>
      <c r="X18" s="172"/>
    </row>
    <row r="19" spans="1:24" s="171" customFormat="1" ht="26.25" customHeight="1">
      <c r="A19" s="156"/>
      <c r="B19" s="157"/>
      <c r="C19" s="158"/>
      <c r="D19" s="159"/>
      <c r="E19" s="223"/>
      <c r="F19" s="173"/>
      <c r="G19" s="227"/>
      <c r="H19" s="231"/>
      <c r="I19" s="202"/>
      <c r="J19" s="174"/>
      <c r="K19" s="175"/>
      <c r="L19" s="176"/>
      <c r="M19" s="177"/>
      <c r="N19" s="178">
        <f>VLOOKUP(U19,$G$49:$K$62,5)</f>
        <v>0</v>
      </c>
      <c r="O19" s="204"/>
      <c r="P19" s="181">
        <f>I19*($K$45*J19+$K$44)</f>
        <v>0</v>
      </c>
      <c r="Q19" s="208"/>
      <c r="R19" s="179"/>
      <c r="S19" s="180"/>
      <c r="T19" s="181">
        <f>SUM(K19,N19,O19,P19)</f>
        <v>0</v>
      </c>
      <c r="U19" s="182">
        <f>ROUNDUP((HOUR(H19)+MINUTE(H19)/60)-(HOUR(G19)+MINUTE(G19)/60),0)</f>
        <v>0</v>
      </c>
      <c r="W19" s="172"/>
      <c r="X19" s="172"/>
    </row>
    <row r="20" spans="1:24" s="171" customFormat="1" ht="12">
      <c r="A20" s="156" t="b">
        <f>T20&lt;&gt;0</f>
        <v>0</v>
      </c>
      <c r="B20" s="157"/>
      <c r="C20" s="158"/>
      <c r="D20" s="159"/>
      <c r="E20" s="223"/>
      <c r="F20" s="173"/>
      <c r="G20" s="227"/>
      <c r="H20" s="231"/>
      <c r="I20" s="202"/>
      <c r="J20" s="174"/>
      <c r="K20" s="175"/>
      <c r="L20" s="176"/>
      <c r="M20" s="177"/>
      <c r="N20" s="178">
        <f aca="true" t="shared" si="0" ref="N20:N36">VLOOKUP(U20,$G$49:$K$62,5)</f>
        <v>0</v>
      </c>
      <c r="O20" s="204"/>
      <c r="P20" s="181">
        <f>I20*($K$45*J20+$K$44)</f>
        <v>0</v>
      </c>
      <c r="Q20" s="208"/>
      <c r="R20" s="179"/>
      <c r="S20" s="180"/>
      <c r="T20" s="181">
        <f>SUM(K20,N20,O20,P20)</f>
        <v>0</v>
      </c>
      <c r="U20" s="182">
        <f aca="true" t="shared" si="1" ref="U20:U36">ROUNDUP((HOUR(H20)+MINUTE(H20)/60)-(HOUR(G20)+MINUTE(G20)/60),0)</f>
        <v>0</v>
      </c>
      <c r="W20" s="172"/>
      <c r="X20" s="172"/>
    </row>
    <row r="21" spans="1:24" s="171" customFormat="1" ht="12">
      <c r="A21" s="156"/>
      <c r="B21" s="157"/>
      <c r="C21" s="158"/>
      <c r="D21" s="159"/>
      <c r="E21" s="223"/>
      <c r="F21" s="173"/>
      <c r="G21" s="228"/>
      <c r="H21" s="232"/>
      <c r="I21" s="202"/>
      <c r="J21" s="174"/>
      <c r="K21" s="175"/>
      <c r="L21" s="176"/>
      <c r="M21" s="177"/>
      <c r="N21" s="178">
        <f t="shared" si="0"/>
        <v>0</v>
      </c>
      <c r="O21" s="205"/>
      <c r="P21" s="181">
        <f aca="true" t="shared" si="2" ref="P21:P37">I21*($K$45*J21+$K$44)</f>
        <v>0</v>
      </c>
      <c r="Q21" s="208"/>
      <c r="R21" s="179"/>
      <c r="S21" s="180"/>
      <c r="T21" s="181">
        <f aca="true" t="shared" si="3" ref="T21:T37">SUM(K21,N21,O21,P21)</f>
        <v>0</v>
      </c>
      <c r="U21" s="182">
        <f t="shared" si="1"/>
        <v>0</v>
      </c>
      <c r="W21" s="172"/>
      <c r="X21" s="172"/>
    </row>
    <row r="22" spans="1:24" s="171" customFormat="1" ht="12">
      <c r="A22" s="156"/>
      <c r="B22" s="157"/>
      <c r="C22" s="158"/>
      <c r="D22" s="159"/>
      <c r="E22" s="223"/>
      <c r="F22" s="173"/>
      <c r="G22" s="228"/>
      <c r="H22" s="232"/>
      <c r="I22" s="202"/>
      <c r="J22" s="174"/>
      <c r="K22" s="175"/>
      <c r="L22" s="176"/>
      <c r="M22" s="177"/>
      <c r="N22" s="178">
        <f t="shared" si="0"/>
        <v>0</v>
      </c>
      <c r="O22" s="205">
        <f>O21</f>
        <v>0</v>
      </c>
      <c r="P22" s="181">
        <f t="shared" si="2"/>
        <v>0</v>
      </c>
      <c r="Q22" s="208"/>
      <c r="R22" s="179"/>
      <c r="S22" s="180"/>
      <c r="T22" s="181">
        <f t="shared" si="3"/>
        <v>0</v>
      </c>
      <c r="U22" s="182">
        <f t="shared" si="1"/>
        <v>0</v>
      </c>
      <c r="W22" s="172"/>
      <c r="X22" s="172"/>
    </row>
    <row r="23" spans="1:24" s="171" customFormat="1" ht="12">
      <c r="A23" s="156"/>
      <c r="B23" s="157"/>
      <c r="C23" s="158"/>
      <c r="D23" s="159"/>
      <c r="E23" s="223"/>
      <c r="F23" s="173"/>
      <c r="G23" s="228"/>
      <c r="H23" s="232"/>
      <c r="I23" s="202"/>
      <c r="J23" s="174"/>
      <c r="K23" s="175"/>
      <c r="L23" s="176"/>
      <c r="M23" s="177"/>
      <c r="N23" s="178">
        <f t="shared" si="0"/>
        <v>0</v>
      </c>
      <c r="O23" s="204"/>
      <c r="P23" s="181">
        <f>I23*($K$45*J23+$K$44)</f>
        <v>0</v>
      </c>
      <c r="Q23" s="208"/>
      <c r="R23" s="179"/>
      <c r="S23" s="180"/>
      <c r="T23" s="181">
        <f t="shared" si="3"/>
        <v>0</v>
      </c>
      <c r="U23" s="182">
        <f t="shared" si="1"/>
        <v>0</v>
      </c>
      <c r="W23" s="172"/>
      <c r="X23" s="172"/>
    </row>
    <row r="24" spans="1:24" s="171" customFormat="1" ht="12">
      <c r="A24" s="156"/>
      <c r="B24" s="157"/>
      <c r="C24" s="158"/>
      <c r="D24" s="159"/>
      <c r="E24" s="223"/>
      <c r="F24" s="173"/>
      <c r="G24" s="227"/>
      <c r="H24" s="231"/>
      <c r="I24" s="202"/>
      <c r="J24" s="174"/>
      <c r="K24" s="175"/>
      <c r="L24" s="176"/>
      <c r="M24" s="177"/>
      <c r="N24" s="178">
        <f t="shared" si="0"/>
        <v>0</v>
      </c>
      <c r="O24" s="204"/>
      <c r="P24" s="181">
        <f>I24*($K$45*J24+$K$44)</f>
        <v>0</v>
      </c>
      <c r="Q24" s="208"/>
      <c r="R24" s="179"/>
      <c r="S24" s="180"/>
      <c r="T24" s="181">
        <f t="shared" si="3"/>
        <v>0</v>
      </c>
      <c r="U24" s="182">
        <f t="shared" si="1"/>
        <v>0</v>
      </c>
      <c r="W24" s="172"/>
      <c r="X24" s="172"/>
    </row>
    <row r="25" spans="1:24" s="171" customFormat="1" ht="12">
      <c r="A25" s="156"/>
      <c r="B25" s="157"/>
      <c r="C25" s="158"/>
      <c r="D25" s="159"/>
      <c r="E25" s="223"/>
      <c r="F25" s="173"/>
      <c r="G25" s="227"/>
      <c r="H25" s="231"/>
      <c r="I25" s="162"/>
      <c r="J25" s="174"/>
      <c r="K25" s="175"/>
      <c r="L25" s="176"/>
      <c r="M25" s="177"/>
      <c r="N25" s="178">
        <f t="shared" si="0"/>
        <v>0</v>
      </c>
      <c r="O25" s="204"/>
      <c r="P25" s="181">
        <f t="shared" si="2"/>
        <v>0</v>
      </c>
      <c r="Q25" s="208"/>
      <c r="R25" s="179"/>
      <c r="S25" s="180"/>
      <c r="T25" s="181">
        <f t="shared" si="3"/>
        <v>0</v>
      </c>
      <c r="U25" s="182">
        <f t="shared" si="1"/>
        <v>0</v>
      </c>
      <c r="W25" s="172"/>
      <c r="X25" s="172"/>
    </row>
    <row r="26" spans="1:24" s="171" customFormat="1" ht="12">
      <c r="A26" s="156"/>
      <c r="B26" s="157"/>
      <c r="C26" s="158"/>
      <c r="D26" s="159"/>
      <c r="E26" s="223"/>
      <c r="F26" s="173"/>
      <c r="G26" s="227"/>
      <c r="H26" s="231"/>
      <c r="I26" s="162"/>
      <c r="J26" s="174"/>
      <c r="K26" s="175"/>
      <c r="L26" s="176"/>
      <c r="M26" s="177"/>
      <c r="N26" s="178">
        <f t="shared" si="0"/>
        <v>0</v>
      </c>
      <c r="O26" s="204"/>
      <c r="P26" s="181">
        <f t="shared" si="2"/>
        <v>0</v>
      </c>
      <c r="Q26" s="208"/>
      <c r="R26" s="179"/>
      <c r="S26" s="180"/>
      <c r="T26" s="181">
        <f t="shared" si="3"/>
        <v>0</v>
      </c>
      <c r="U26" s="182">
        <f t="shared" si="1"/>
        <v>0</v>
      </c>
      <c r="W26" s="172"/>
      <c r="X26" s="172"/>
    </row>
    <row r="27" spans="1:24" s="171" customFormat="1" ht="12">
      <c r="A27" s="156"/>
      <c r="B27" s="157"/>
      <c r="C27" s="158"/>
      <c r="D27" s="159"/>
      <c r="E27" s="223"/>
      <c r="F27" s="173"/>
      <c r="G27" s="227"/>
      <c r="H27" s="231"/>
      <c r="I27" s="162"/>
      <c r="J27" s="174"/>
      <c r="K27" s="175"/>
      <c r="L27" s="176"/>
      <c r="M27" s="177"/>
      <c r="N27" s="178">
        <f t="shared" si="0"/>
        <v>0</v>
      </c>
      <c r="O27" s="204"/>
      <c r="P27" s="181">
        <f t="shared" si="2"/>
        <v>0</v>
      </c>
      <c r="Q27" s="208"/>
      <c r="R27" s="179"/>
      <c r="S27" s="180"/>
      <c r="T27" s="181">
        <f t="shared" si="3"/>
        <v>0</v>
      </c>
      <c r="U27" s="182">
        <f t="shared" si="1"/>
        <v>0</v>
      </c>
      <c r="W27" s="172"/>
      <c r="X27" s="172"/>
    </row>
    <row r="28" spans="1:24" s="171" customFormat="1" ht="12">
      <c r="A28" s="156"/>
      <c r="B28" s="157"/>
      <c r="C28" s="158"/>
      <c r="D28" s="159"/>
      <c r="E28" s="223"/>
      <c r="F28" s="173"/>
      <c r="G28" s="227"/>
      <c r="H28" s="231"/>
      <c r="I28" s="162"/>
      <c r="J28" s="174"/>
      <c r="K28" s="175"/>
      <c r="L28" s="176"/>
      <c r="M28" s="177"/>
      <c r="N28" s="178">
        <f t="shared" si="0"/>
        <v>0</v>
      </c>
      <c r="O28" s="204"/>
      <c r="P28" s="181">
        <f t="shared" si="2"/>
        <v>0</v>
      </c>
      <c r="Q28" s="208"/>
      <c r="R28" s="179"/>
      <c r="S28" s="180"/>
      <c r="T28" s="181">
        <f t="shared" si="3"/>
        <v>0</v>
      </c>
      <c r="U28" s="182">
        <f t="shared" si="1"/>
        <v>0</v>
      </c>
      <c r="W28" s="172"/>
      <c r="X28" s="172"/>
    </row>
    <row r="29" spans="1:24" s="171" customFormat="1" ht="12">
      <c r="A29" s="156"/>
      <c r="B29" s="157"/>
      <c r="C29" s="158"/>
      <c r="D29" s="159"/>
      <c r="E29" s="223"/>
      <c r="F29" s="173"/>
      <c r="G29" s="227"/>
      <c r="H29" s="231"/>
      <c r="I29" s="162"/>
      <c r="J29" s="174"/>
      <c r="K29" s="175"/>
      <c r="L29" s="176"/>
      <c r="M29" s="177"/>
      <c r="N29" s="178">
        <f t="shared" si="0"/>
        <v>0</v>
      </c>
      <c r="O29" s="204"/>
      <c r="P29" s="181">
        <f t="shared" si="2"/>
        <v>0</v>
      </c>
      <c r="Q29" s="208"/>
      <c r="R29" s="179"/>
      <c r="S29" s="180"/>
      <c r="T29" s="181">
        <f t="shared" si="3"/>
        <v>0</v>
      </c>
      <c r="U29" s="182">
        <f t="shared" si="1"/>
        <v>0</v>
      </c>
      <c r="W29" s="172"/>
      <c r="X29" s="172"/>
    </row>
    <row r="30" spans="1:24" s="171" customFormat="1" ht="12">
      <c r="A30" s="156"/>
      <c r="B30" s="157"/>
      <c r="C30" s="158"/>
      <c r="D30" s="159"/>
      <c r="E30" s="223"/>
      <c r="F30" s="173"/>
      <c r="G30" s="227"/>
      <c r="H30" s="231"/>
      <c r="I30" s="162"/>
      <c r="J30" s="174"/>
      <c r="K30" s="175"/>
      <c r="L30" s="176"/>
      <c r="M30" s="177"/>
      <c r="N30" s="178">
        <f t="shared" si="0"/>
        <v>0</v>
      </c>
      <c r="O30" s="204"/>
      <c r="P30" s="181">
        <f t="shared" si="2"/>
        <v>0</v>
      </c>
      <c r="Q30" s="208"/>
      <c r="R30" s="179"/>
      <c r="S30" s="180"/>
      <c r="T30" s="181">
        <f t="shared" si="3"/>
        <v>0</v>
      </c>
      <c r="U30" s="182">
        <f t="shared" si="1"/>
        <v>0</v>
      </c>
      <c r="W30" s="172"/>
      <c r="X30" s="172"/>
    </row>
    <row r="31" spans="1:24" s="171" customFormat="1" ht="12">
      <c r="A31" s="156"/>
      <c r="B31" s="157"/>
      <c r="C31" s="158"/>
      <c r="D31" s="159"/>
      <c r="E31" s="223"/>
      <c r="F31" s="173"/>
      <c r="G31" s="227"/>
      <c r="H31" s="231"/>
      <c r="I31" s="162"/>
      <c r="J31" s="174"/>
      <c r="K31" s="175"/>
      <c r="L31" s="176"/>
      <c r="M31" s="177"/>
      <c r="N31" s="178">
        <f t="shared" si="0"/>
        <v>0</v>
      </c>
      <c r="O31" s="204"/>
      <c r="P31" s="181">
        <f t="shared" si="2"/>
        <v>0</v>
      </c>
      <c r="Q31" s="208"/>
      <c r="R31" s="179"/>
      <c r="S31" s="180"/>
      <c r="T31" s="181">
        <f t="shared" si="3"/>
        <v>0</v>
      </c>
      <c r="U31" s="182">
        <f t="shared" si="1"/>
        <v>0</v>
      </c>
      <c r="W31" s="172"/>
      <c r="X31" s="172"/>
    </row>
    <row r="32" spans="1:24" s="171" customFormat="1" ht="12">
      <c r="A32" s="156"/>
      <c r="B32" s="157"/>
      <c r="C32" s="158"/>
      <c r="D32" s="159"/>
      <c r="E32" s="223"/>
      <c r="F32" s="173"/>
      <c r="G32" s="227"/>
      <c r="H32" s="231"/>
      <c r="I32" s="162"/>
      <c r="J32" s="174"/>
      <c r="K32" s="175"/>
      <c r="L32" s="176"/>
      <c r="M32" s="177"/>
      <c r="N32" s="178">
        <f t="shared" si="0"/>
        <v>0</v>
      </c>
      <c r="O32" s="204"/>
      <c r="P32" s="181">
        <f t="shared" si="2"/>
        <v>0</v>
      </c>
      <c r="Q32" s="208"/>
      <c r="R32" s="179"/>
      <c r="S32" s="180"/>
      <c r="T32" s="181">
        <f t="shared" si="3"/>
        <v>0</v>
      </c>
      <c r="U32" s="182">
        <f t="shared" si="1"/>
        <v>0</v>
      </c>
      <c r="W32" s="172"/>
      <c r="X32" s="172"/>
    </row>
    <row r="33" spans="1:24" s="171" customFormat="1" ht="12">
      <c r="A33" s="156"/>
      <c r="B33" s="157"/>
      <c r="C33" s="158"/>
      <c r="D33" s="159"/>
      <c r="E33" s="223"/>
      <c r="F33" s="173"/>
      <c r="G33" s="227"/>
      <c r="H33" s="231"/>
      <c r="I33" s="162"/>
      <c r="J33" s="174"/>
      <c r="K33" s="175"/>
      <c r="L33" s="176"/>
      <c r="M33" s="177"/>
      <c r="N33" s="178">
        <f t="shared" si="0"/>
        <v>0</v>
      </c>
      <c r="O33" s="204"/>
      <c r="P33" s="181">
        <f t="shared" si="2"/>
        <v>0</v>
      </c>
      <c r="Q33" s="208"/>
      <c r="R33" s="179"/>
      <c r="S33" s="180"/>
      <c r="T33" s="181">
        <f t="shared" si="3"/>
        <v>0</v>
      </c>
      <c r="U33" s="182">
        <f t="shared" si="1"/>
        <v>0</v>
      </c>
      <c r="W33" s="172"/>
      <c r="X33" s="172"/>
    </row>
    <row r="34" spans="1:24" s="171" customFormat="1" ht="12">
      <c r="A34" s="156"/>
      <c r="B34" s="157"/>
      <c r="C34" s="158"/>
      <c r="D34" s="159"/>
      <c r="E34" s="223"/>
      <c r="F34" s="173"/>
      <c r="G34" s="227"/>
      <c r="H34" s="231"/>
      <c r="I34" s="162"/>
      <c r="J34" s="174"/>
      <c r="K34" s="175"/>
      <c r="L34" s="176"/>
      <c r="M34" s="177"/>
      <c r="N34" s="178">
        <f t="shared" si="0"/>
        <v>0</v>
      </c>
      <c r="O34" s="204"/>
      <c r="P34" s="181">
        <f t="shared" si="2"/>
        <v>0</v>
      </c>
      <c r="Q34" s="208"/>
      <c r="R34" s="179"/>
      <c r="S34" s="180"/>
      <c r="T34" s="181">
        <f t="shared" si="3"/>
        <v>0</v>
      </c>
      <c r="U34" s="182">
        <f t="shared" si="1"/>
        <v>0</v>
      </c>
      <c r="W34" s="172"/>
      <c r="X34" s="172"/>
    </row>
    <row r="35" spans="1:24" s="171" customFormat="1" ht="12">
      <c r="A35" s="156"/>
      <c r="B35" s="157"/>
      <c r="C35" s="183"/>
      <c r="D35" s="159"/>
      <c r="E35" s="223"/>
      <c r="F35" s="184"/>
      <c r="G35" s="227"/>
      <c r="H35" s="231"/>
      <c r="I35" s="162"/>
      <c r="J35" s="174"/>
      <c r="K35" s="175"/>
      <c r="L35" s="176"/>
      <c r="M35" s="177"/>
      <c r="N35" s="178">
        <f t="shared" si="0"/>
        <v>0</v>
      </c>
      <c r="O35" s="204"/>
      <c r="P35" s="181">
        <f t="shared" si="2"/>
        <v>0</v>
      </c>
      <c r="Q35" s="208"/>
      <c r="R35" s="179"/>
      <c r="S35" s="180"/>
      <c r="T35" s="181">
        <f t="shared" si="3"/>
        <v>0</v>
      </c>
      <c r="U35" s="182">
        <f t="shared" si="1"/>
        <v>0</v>
      </c>
      <c r="W35" s="172"/>
      <c r="X35" s="172"/>
    </row>
    <row r="36" spans="1:24" s="171" customFormat="1" ht="12">
      <c r="A36" s="156"/>
      <c r="B36" s="185"/>
      <c r="C36" s="183"/>
      <c r="D36" s="186"/>
      <c r="E36" s="224"/>
      <c r="F36" s="184"/>
      <c r="G36" s="227"/>
      <c r="H36" s="231"/>
      <c r="I36" s="187"/>
      <c r="J36" s="174"/>
      <c r="K36" s="175"/>
      <c r="L36" s="176"/>
      <c r="M36" s="177"/>
      <c r="N36" s="178">
        <f t="shared" si="0"/>
        <v>0</v>
      </c>
      <c r="O36" s="204"/>
      <c r="P36" s="181">
        <f t="shared" si="2"/>
        <v>0</v>
      </c>
      <c r="Q36" s="208"/>
      <c r="R36" s="179"/>
      <c r="S36" s="180"/>
      <c r="T36" s="181">
        <f t="shared" si="3"/>
        <v>0</v>
      </c>
      <c r="U36" s="182">
        <f t="shared" si="1"/>
        <v>0</v>
      </c>
      <c r="W36" s="172"/>
      <c r="X36" s="172"/>
    </row>
    <row r="37" spans="1:24" s="171" customFormat="1" ht="12">
      <c r="A37" s="156" t="b">
        <f>T37&lt;&gt;0</f>
        <v>0</v>
      </c>
      <c r="B37" s="188"/>
      <c r="C37" s="189"/>
      <c r="D37" s="190"/>
      <c r="E37" s="225"/>
      <c r="F37" s="191"/>
      <c r="G37" s="229"/>
      <c r="H37" s="233"/>
      <c r="I37" s="192"/>
      <c r="J37" s="193"/>
      <c r="K37" s="194"/>
      <c r="L37" s="195"/>
      <c r="M37" s="196"/>
      <c r="N37" s="197">
        <f>VLOOKUP(U37,$G$49:$K$62,5)</f>
        <v>0</v>
      </c>
      <c r="O37" s="206"/>
      <c r="P37" s="200">
        <f t="shared" si="2"/>
        <v>0</v>
      </c>
      <c r="Q37" s="209"/>
      <c r="R37" s="198"/>
      <c r="S37" s="199"/>
      <c r="T37" s="200">
        <f t="shared" si="3"/>
        <v>0</v>
      </c>
      <c r="U37" s="201">
        <f>ROUNDUP((HOUR(H37)+MINUTE(H37)/60)-(HOUR(G37)+MINUTE(G37)/60),0)</f>
        <v>0</v>
      </c>
      <c r="W37" s="172"/>
      <c r="X37" s="172"/>
    </row>
    <row r="38" spans="1:21" ht="12.75">
      <c r="A38" s="25" t="b">
        <v>1</v>
      </c>
      <c r="B38" s="26"/>
      <c r="C38" s="27"/>
      <c r="D38" s="27"/>
      <c r="E38" s="28"/>
      <c r="F38" s="39"/>
      <c r="G38" s="39"/>
      <c r="H38" s="95"/>
      <c r="I38" s="74"/>
      <c r="J38" s="30"/>
      <c r="K38" s="86"/>
      <c r="L38" s="16"/>
      <c r="M38" s="20"/>
      <c r="N38" s="31">
        <f>IF($J38="",0,#REF!/wST.WährungKurs*wST.WährungKurs2)</f>
        <v>0</v>
      </c>
      <c r="O38" s="31"/>
      <c r="P38" s="31">
        <f>IF($J38="",0,#REF!/wST.WährungKurs*wST.WährungKurs2)</f>
        <v>0</v>
      </c>
      <c r="Q38" s="31">
        <f>IF($J38="",0,#REF!/wST.WährungKurs*wST.WährungKurs2)</f>
        <v>0</v>
      </c>
      <c r="R38" s="31">
        <f>IF($J38="",0,#REF!/wST.WährungKurs*wST.WährungKurs2)</f>
        <v>0</v>
      </c>
      <c r="S38" s="31">
        <f>IF($J38="",0,#REF!/wST.WährungKurs*wST.WährungKurs2)</f>
        <v>0</v>
      </c>
      <c r="T38" s="31">
        <f>IF($J38="",0,#REF!/wST.WährungKurs*wST.WährungKurs2)</f>
        <v>0</v>
      </c>
      <c r="U38" s="95"/>
    </row>
    <row r="39" spans="1:21" s="38" customFormat="1" ht="13.5" thickBot="1">
      <c r="A39" s="32"/>
      <c r="B39" s="33"/>
      <c r="C39" s="34"/>
      <c r="D39" s="34"/>
      <c r="E39" s="35"/>
      <c r="F39" s="35"/>
      <c r="G39" s="35"/>
      <c r="H39" s="36" t="s">
        <v>34</v>
      </c>
      <c r="I39" s="76"/>
      <c r="J39" s="36"/>
      <c r="K39" s="87">
        <f aca="true" t="shared" si="4" ref="K39:P39">SUM(K18:K37)</f>
        <v>0</v>
      </c>
      <c r="L39" s="87">
        <f t="shared" si="4"/>
        <v>0</v>
      </c>
      <c r="M39" s="87">
        <f t="shared" si="4"/>
        <v>0</v>
      </c>
      <c r="N39" s="87">
        <f t="shared" si="4"/>
        <v>0</v>
      </c>
      <c r="O39" s="87">
        <f t="shared" si="4"/>
        <v>0</v>
      </c>
      <c r="P39" s="87">
        <f t="shared" si="4"/>
        <v>0</v>
      </c>
      <c r="Q39" s="34">
        <f>SUM(Q20:Q38)</f>
        <v>0</v>
      </c>
      <c r="R39" s="34">
        <f>SUM(R20:R38)</f>
        <v>0</v>
      </c>
      <c r="S39" s="34">
        <f>SUM(S20:S38)</f>
        <v>0</v>
      </c>
      <c r="T39" s="87">
        <f>SUM(K39:P39)</f>
        <v>0</v>
      </c>
      <c r="U39" s="37"/>
    </row>
    <row r="40" spans="1:21" ht="13.5" thickTop="1">
      <c r="A40" s="25" t="s">
        <v>0</v>
      </c>
      <c r="B40" s="33"/>
      <c r="C40" s="34"/>
      <c r="D40" s="34"/>
      <c r="E40" s="39"/>
      <c r="F40" s="39"/>
      <c r="G40" s="39"/>
      <c r="H40" s="40"/>
      <c r="I40" s="77"/>
      <c r="J40" s="40"/>
      <c r="K40" s="88"/>
      <c r="L40" s="41"/>
      <c r="M40" s="42"/>
      <c r="N40" s="43"/>
      <c r="O40" s="43"/>
      <c r="P40" s="43"/>
      <c r="Q40" s="43"/>
      <c r="R40" s="43"/>
      <c r="S40" s="43"/>
      <c r="T40" s="43"/>
      <c r="U40" s="43"/>
    </row>
    <row r="41" spans="2:6" ht="12.75">
      <c r="B41" s="44"/>
      <c r="C41" s="38"/>
      <c r="D41" s="38"/>
      <c r="E41" s="22"/>
      <c r="F41" s="22"/>
    </row>
    <row r="42" spans="2:11" ht="15.75">
      <c r="B42" s="45" t="s">
        <v>35</v>
      </c>
      <c r="C42" s="46"/>
      <c r="D42" s="46"/>
      <c r="E42" s="22"/>
      <c r="F42" s="22"/>
      <c r="G42" s="16"/>
      <c r="H42" s="47" t="s">
        <v>36</v>
      </c>
      <c r="I42" s="78"/>
      <c r="J42" s="22"/>
      <c r="K42" s="89" t="s">
        <v>37</v>
      </c>
    </row>
    <row r="43" spans="2:14" ht="12.75">
      <c r="B43" s="48"/>
      <c r="C43" s="49"/>
      <c r="D43" s="49"/>
      <c r="E43" s="49"/>
      <c r="F43" s="49"/>
      <c r="G43" s="29"/>
      <c r="H43" s="50" t="s">
        <v>38</v>
      </c>
      <c r="I43" s="79"/>
      <c r="J43" s="51"/>
      <c r="K43" s="90"/>
      <c r="N43" s="52"/>
    </row>
    <row r="44" spans="2:14" ht="12.75">
      <c r="B44" s="53"/>
      <c r="C44" s="22"/>
      <c r="D44" s="22"/>
      <c r="E44" s="22"/>
      <c r="F44" s="22"/>
      <c r="G44" s="23" t="s">
        <v>39</v>
      </c>
      <c r="H44" s="54">
        <v>0.42</v>
      </c>
      <c r="I44" s="78"/>
      <c r="J44" s="22"/>
      <c r="K44" s="54">
        <v>0.42</v>
      </c>
      <c r="N44" s="52"/>
    </row>
    <row r="45" spans="2:14" ht="12.75">
      <c r="B45" s="53"/>
      <c r="C45" s="22"/>
      <c r="D45" s="22"/>
      <c r="E45" s="22"/>
      <c r="F45" s="22"/>
      <c r="G45" s="23" t="s">
        <v>40</v>
      </c>
      <c r="H45" s="54">
        <v>0.05</v>
      </c>
      <c r="I45" s="78"/>
      <c r="J45" s="22"/>
      <c r="K45" s="54">
        <v>0.05</v>
      </c>
      <c r="N45" s="52"/>
    </row>
    <row r="46" spans="2:14" ht="12.75">
      <c r="B46" s="55"/>
      <c r="C46" s="22"/>
      <c r="D46" s="22"/>
      <c r="E46" s="22"/>
      <c r="F46" s="22"/>
      <c r="G46" s="16"/>
      <c r="H46" s="56"/>
      <c r="I46" s="78"/>
      <c r="J46" s="22"/>
      <c r="K46" s="91"/>
      <c r="N46" s="52"/>
    </row>
    <row r="47" spans="2:14" ht="12.75">
      <c r="B47" s="57"/>
      <c r="C47" s="22"/>
      <c r="D47" s="22"/>
      <c r="E47" s="22"/>
      <c r="F47" s="22"/>
      <c r="G47" s="16"/>
      <c r="H47" s="9" t="s">
        <v>41</v>
      </c>
      <c r="I47" s="80"/>
      <c r="J47" s="58"/>
      <c r="K47" s="92"/>
      <c r="N47" s="52"/>
    </row>
    <row r="48" spans="2:14" ht="12.75">
      <c r="B48" s="59"/>
      <c r="C48" s="22"/>
      <c r="D48" s="22"/>
      <c r="E48" s="22"/>
      <c r="F48" s="22"/>
      <c r="G48" s="20" t="s">
        <v>42</v>
      </c>
      <c r="H48" s="20" t="s">
        <v>158</v>
      </c>
      <c r="I48" s="78"/>
      <c r="J48" s="22"/>
      <c r="K48" s="22" t="s">
        <v>158</v>
      </c>
      <c r="N48" s="52"/>
    </row>
    <row r="49" spans="2:11" ht="12.75">
      <c r="B49" s="22"/>
      <c r="C49" s="22"/>
      <c r="D49" s="22"/>
      <c r="E49" s="22"/>
      <c r="F49" s="22"/>
      <c r="G49" s="20">
        <v>0</v>
      </c>
      <c r="H49" s="60">
        <v>0</v>
      </c>
      <c r="I49" s="78"/>
      <c r="J49" s="22"/>
      <c r="K49" s="54">
        <v>0</v>
      </c>
    </row>
    <row r="50" spans="2:11" ht="12.75">
      <c r="B50" s="22"/>
      <c r="C50" s="22"/>
      <c r="D50" s="22"/>
      <c r="E50" s="22"/>
      <c r="F50" s="22"/>
      <c r="G50" s="20">
        <v>1</v>
      </c>
      <c r="H50" s="60">
        <v>0</v>
      </c>
      <c r="I50" s="78"/>
      <c r="J50" s="22"/>
      <c r="K50" s="54">
        <v>0</v>
      </c>
    </row>
    <row r="51" spans="2:11" ht="12.75">
      <c r="B51" s="22"/>
      <c r="C51" s="22"/>
      <c r="D51" s="22"/>
      <c r="E51" s="22"/>
      <c r="F51" s="22"/>
      <c r="G51" s="20">
        <v>2</v>
      </c>
      <c r="H51" s="60">
        <v>0</v>
      </c>
      <c r="I51" s="78"/>
      <c r="J51" s="22"/>
      <c r="K51" s="54">
        <v>0</v>
      </c>
    </row>
    <row r="52" spans="2:11" ht="12.75">
      <c r="B52" s="22"/>
      <c r="C52" s="22"/>
      <c r="D52" s="22"/>
      <c r="E52" s="22"/>
      <c r="F52" s="22"/>
      <c r="G52" s="20">
        <v>3</v>
      </c>
      <c r="H52" s="60">
        <v>0</v>
      </c>
      <c r="I52" s="78"/>
      <c r="J52" s="22"/>
      <c r="K52" s="54">
        <f aca="true" t="shared" si="5" ref="K52:K61">H52*G52</f>
        <v>0</v>
      </c>
    </row>
    <row r="53" spans="2:11" ht="12.75">
      <c r="B53" s="22"/>
      <c r="C53" s="22"/>
      <c r="D53" s="22"/>
      <c r="E53" s="22"/>
      <c r="F53" s="22"/>
      <c r="G53" s="20">
        <v>4</v>
      </c>
      <c r="H53" s="60">
        <v>2.2</v>
      </c>
      <c r="I53" s="78"/>
      <c r="J53" s="22"/>
      <c r="K53" s="54">
        <f t="shared" si="5"/>
        <v>8.8</v>
      </c>
    </row>
    <row r="54" spans="2:11" ht="12.75">
      <c r="B54" s="22"/>
      <c r="C54" s="22"/>
      <c r="D54" s="22"/>
      <c r="E54" s="22"/>
      <c r="F54" s="22"/>
      <c r="G54" s="20">
        <v>5</v>
      </c>
      <c r="H54" s="60">
        <v>2.2</v>
      </c>
      <c r="I54" s="78"/>
      <c r="J54" s="22"/>
      <c r="K54" s="54">
        <f t="shared" si="5"/>
        <v>11</v>
      </c>
    </row>
    <row r="55" spans="2:11" ht="12.75">
      <c r="B55" s="22"/>
      <c r="C55" s="22"/>
      <c r="D55" s="22"/>
      <c r="E55" s="22"/>
      <c r="F55" s="22"/>
      <c r="G55" s="20">
        <v>6</v>
      </c>
      <c r="H55" s="60">
        <v>2.2</v>
      </c>
      <c r="I55" s="78"/>
      <c r="J55" s="22"/>
      <c r="K55" s="54">
        <f t="shared" si="5"/>
        <v>13.200000000000001</v>
      </c>
    </row>
    <row r="56" spans="2:11" ht="12.75">
      <c r="B56" s="22"/>
      <c r="C56" s="22"/>
      <c r="D56" s="22"/>
      <c r="E56" s="22"/>
      <c r="F56" s="22"/>
      <c r="G56" s="20">
        <v>7</v>
      </c>
      <c r="H56" s="60">
        <v>2.2</v>
      </c>
      <c r="I56" s="78"/>
      <c r="J56" s="22"/>
      <c r="K56" s="54">
        <f t="shared" si="5"/>
        <v>15.400000000000002</v>
      </c>
    </row>
    <row r="57" spans="2:11" ht="12.75">
      <c r="B57" s="22"/>
      <c r="C57" s="22"/>
      <c r="D57" s="22"/>
      <c r="E57" s="22"/>
      <c r="F57" s="22"/>
      <c r="G57" s="20">
        <v>8</v>
      </c>
      <c r="H57" s="60">
        <v>2.2</v>
      </c>
      <c r="I57" s="78"/>
      <c r="J57" s="22"/>
      <c r="K57" s="54">
        <f t="shared" si="5"/>
        <v>17.6</v>
      </c>
    </row>
    <row r="58" spans="2:11" ht="12.75">
      <c r="B58" s="22"/>
      <c r="C58" s="22"/>
      <c r="D58" s="22"/>
      <c r="E58" s="22"/>
      <c r="F58" s="22"/>
      <c r="G58" s="20">
        <v>9</v>
      </c>
      <c r="H58" s="60">
        <v>2.2</v>
      </c>
      <c r="I58" s="78"/>
      <c r="J58" s="22"/>
      <c r="K58" s="54">
        <f t="shared" si="5"/>
        <v>19.8</v>
      </c>
    </row>
    <row r="59" spans="2:11" ht="12.75">
      <c r="B59" s="22"/>
      <c r="C59" s="22"/>
      <c r="D59" s="22"/>
      <c r="E59" s="22"/>
      <c r="F59" s="22"/>
      <c r="G59" s="20">
        <v>10</v>
      </c>
      <c r="H59" s="60">
        <v>2.2</v>
      </c>
      <c r="I59" s="78"/>
      <c r="J59" s="22"/>
      <c r="K59" s="54">
        <f t="shared" si="5"/>
        <v>22</v>
      </c>
    </row>
    <row r="60" spans="2:11" ht="12.75">
      <c r="B60" s="22"/>
      <c r="C60" s="22"/>
      <c r="D60" s="22"/>
      <c r="E60" s="22"/>
      <c r="F60" s="22"/>
      <c r="G60" s="20">
        <v>11</v>
      </c>
      <c r="H60" s="60">
        <v>2.2</v>
      </c>
      <c r="I60" s="78"/>
      <c r="J60" s="22"/>
      <c r="K60" s="54">
        <f t="shared" si="5"/>
        <v>24.200000000000003</v>
      </c>
    </row>
    <row r="61" spans="2:11" ht="12.75">
      <c r="B61" s="22"/>
      <c r="C61" s="22"/>
      <c r="D61" s="22"/>
      <c r="E61" s="22"/>
      <c r="F61" s="22"/>
      <c r="G61" s="20">
        <v>12</v>
      </c>
      <c r="H61" s="60">
        <v>2.2</v>
      </c>
      <c r="I61" s="78"/>
      <c r="J61" s="22"/>
      <c r="K61" s="54">
        <f t="shared" si="5"/>
        <v>26.400000000000002</v>
      </c>
    </row>
    <row r="62" spans="2:11" ht="12.75">
      <c r="B62" s="22"/>
      <c r="C62" s="22"/>
      <c r="D62" s="22"/>
      <c r="E62" s="22"/>
      <c r="F62" s="22"/>
      <c r="G62" s="20"/>
      <c r="H62" s="60"/>
      <c r="I62" s="78"/>
      <c r="J62" s="22"/>
      <c r="K62" s="54"/>
    </row>
    <row r="63" spans="2:11" ht="12.75">
      <c r="B63" s="22"/>
      <c r="C63" s="22"/>
      <c r="D63" s="22"/>
      <c r="E63" s="22"/>
      <c r="F63" s="22"/>
      <c r="G63" s="16"/>
      <c r="H63" s="9" t="s">
        <v>43</v>
      </c>
      <c r="I63" s="80"/>
      <c r="J63" s="58"/>
      <c r="K63" s="92"/>
    </row>
    <row r="64" spans="2:13" ht="12.75">
      <c r="B64" s="61"/>
      <c r="C64" s="61"/>
      <c r="D64" s="61"/>
      <c r="E64" s="61"/>
      <c r="F64" s="61"/>
      <c r="G64" s="62"/>
      <c r="H64" s="63">
        <v>0</v>
      </c>
      <c r="I64" s="81"/>
      <c r="J64" s="61"/>
      <c r="K64" s="93">
        <v>0</v>
      </c>
      <c r="M64" s="3"/>
    </row>
    <row r="65" ht="12.75">
      <c r="M65" s="3"/>
    </row>
  </sheetData>
  <sheetProtection/>
  <mergeCells count="3">
    <mergeCell ref="U16:U17"/>
    <mergeCell ref="B14:C14"/>
    <mergeCell ref="B7:U7"/>
  </mergeCells>
  <printOptions horizontalCentered="1"/>
  <pageMargins left="0.3937007874015748" right="0.3937007874015748" top="0.3937007874015748" bottom="0.3937007874015748" header="0.15748031496062992" footer="0.15748031496062992"/>
  <pageSetup fitToHeight="1" fitToWidth="1" horizontalDpi="600" verticalDpi="600" orientation="landscape" paperSize="9" scale="68" r:id="rId4"/>
  <headerFooter alignWithMargins="0">
    <oddFooter>&amp;L&amp;G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8"/>
  <sheetViews>
    <sheetView showGridLines="0" view="pageBreakPreview" zoomScaleNormal="92" zoomScaleSheetLayoutView="100" zoomScalePageLayoutView="0" workbookViewId="0" topLeftCell="A1">
      <selection activeCell="J26" sqref="J26"/>
    </sheetView>
  </sheetViews>
  <sheetFormatPr defaultColWidth="11.421875" defaultRowHeight="19.5" customHeight="1"/>
  <cols>
    <col min="1" max="1" width="8.00390625" style="96" customWidth="1"/>
    <col min="2" max="2" width="4.7109375" style="96" customWidth="1"/>
    <col min="3" max="3" width="5.00390625" style="96" customWidth="1"/>
    <col min="4" max="4" width="24.8515625" style="0" customWidth="1"/>
    <col min="5" max="5" width="6.57421875" style="97" customWidth="1"/>
    <col min="6" max="6" width="8.7109375" style="97" customWidth="1"/>
    <col min="7" max="7" width="8.7109375" style="96" customWidth="1"/>
    <col min="8" max="8" width="2.7109375" style="0" customWidth="1"/>
    <col min="9" max="9" width="9.7109375" style="0" customWidth="1"/>
    <col min="14" max="15" width="11.57421875" style="153" customWidth="1"/>
  </cols>
  <sheetData>
    <row r="1" ht="3.75" customHeight="1"/>
    <row r="2" spans="1:15" s="103" customFormat="1" ht="27" customHeight="1">
      <c r="A2" s="98" t="s">
        <v>46</v>
      </c>
      <c r="B2" s="99"/>
      <c r="C2" s="99"/>
      <c r="D2" s="99" t="s">
        <v>44</v>
      </c>
      <c r="E2" s="100" t="s">
        <v>47</v>
      </c>
      <c r="F2" s="101" t="s">
        <v>48</v>
      </c>
      <c r="G2" s="102" t="s">
        <v>49</v>
      </c>
      <c r="N2" s="154"/>
      <c r="O2" s="154"/>
    </row>
    <row r="3" spans="1:9" ht="13.5" customHeight="1">
      <c r="A3" s="104" t="s">
        <v>50</v>
      </c>
      <c r="B3" s="104"/>
      <c r="C3" s="104"/>
      <c r="D3" s="104"/>
      <c r="E3" s="105"/>
      <c r="F3" s="105"/>
      <c r="G3" s="106"/>
      <c r="I3" s="107"/>
    </row>
    <row r="4" spans="1:9" ht="13.5" customHeight="1">
      <c r="A4" s="108">
        <v>1</v>
      </c>
      <c r="B4" s="108"/>
      <c r="C4" s="108"/>
      <c r="D4" s="109" t="s">
        <v>51</v>
      </c>
      <c r="E4" s="110">
        <f>F4/12</f>
        <v>2.3249999999999997</v>
      </c>
      <c r="F4" s="111">
        <v>27.9</v>
      </c>
      <c r="G4" s="112">
        <v>20.9</v>
      </c>
      <c r="I4" s="107"/>
    </row>
    <row r="5" spans="1:9" ht="13.5" customHeight="1">
      <c r="A5" s="108">
        <f>A4+1</f>
        <v>2</v>
      </c>
      <c r="B5" s="108" t="s">
        <v>52</v>
      </c>
      <c r="C5" s="108"/>
      <c r="D5" s="109" t="s">
        <v>53</v>
      </c>
      <c r="E5" s="110">
        <f>F5/12</f>
        <v>3.0666666666666664</v>
      </c>
      <c r="F5" s="111">
        <v>36.8</v>
      </c>
      <c r="G5" s="112">
        <v>31</v>
      </c>
      <c r="I5" s="107"/>
    </row>
    <row r="6" spans="1:9" ht="13.5" customHeight="1">
      <c r="A6" s="108">
        <f aca="true" t="shared" si="0" ref="A6:A78">A5+1</f>
        <v>3</v>
      </c>
      <c r="B6" s="108" t="s">
        <v>54</v>
      </c>
      <c r="C6" s="108"/>
      <c r="D6" s="109" t="s">
        <v>55</v>
      </c>
      <c r="E6" s="110">
        <f aca="true" t="shared" si="1" ref="E6:E55">F6/12</f>
        <v>2.9416666666666664</v>
      </c>
      <c r="F6" s="111">
        <v>35.3</v>
      </c>
      <c r="G6" s="112">
        <v>22.7</v>
      </c>
      <c r="I6" s="107"/>
    </row>
    <row r="7" spans="1:9" ht="13.5" customHeight="1">
      <c r="A7" s="108">
        <f t="shared" si="0"/>
        <v>4</v>
      </c>
      <c r="B7" s="108"/>
      <c r="C7" s="108"/>
      <c r="D7" s="113" t="s">
        <v>56</v>
      </c>
      <c r="E7" s="110">
        <f t="shared" si="1"/>
        <v>3.4499999999999997</v>
      </c>
      <c r="F7" s="111">
        <v>41.4</v>
      </c>
      <c r="G7" s="112">
        <v>32</v>
      </c>
      <c r="I7" s="107"/>
    </row>
    <row r="8" spans="1:9" ht="13.5" customHeight="1">
      <c r="A8" s="108">
        <f t="shared" si="0"/>
        <v>5</v>
      </c>
      <c r="B8" s="108" t="s">
        <v>57</v>
      </c>
      <c r="C8" s="108"/>
      <c r="D8" s="109" t="s">
        <v>58</v>
      </c>
      <c r="E8" s="110">
        <f t="shared" si="1"/>
        <v>2.5833333333333335</v>
      </c>
      <c r="F8" s="111">
        <v>31</v>
      </c>
      <c r="G8" s="112">
        <v>23.3</v>
      </c>
      <c r="I8" s="107"/>
    </row>
    <row r="9" spans="1:9" ht="13.5" customHeight="1">
      <c r="A9" s="114">
        <f t="shared" si="0"/>
        <v>6</v>
      </c>
      <c r="B9" s="114" t="s">
        <v>59</v>
      </c>
      <c r="C9" s="114"/>
      <c r="D9" s="115" t="s">
        <v>60</v>
      </c>
      <c r="E9" s="116">
        <f t="shared" si="1"/>
        <v>2.5833333333333335</v>
      </c>
      <c r="F9" s="117">
        <v>31</v>
      </c>
      <c r="G9" s="118">
        <v>22.7</v>
      </c>
      <c r="I9" s="107"/>
    </row>
    <row r="10" spans="1:9" ht="13.5" customHeight="1">
      <c r="A10" s="108">
        <f t="shared" si="0"/>
        <v>7</v>
      </c>
      <c r="B10" s="108" t="s">
        <v>61</v>
      </c>
      <c r="C10" s="108"/>
      <c r="D10" s="109" t="s">
        <v>62</v>
      </c>
      <c r="E10" s="110">
        <f t="shared" si="1"/>
        <v>3.4499999999999997</v>
      </c>
      <c r="F10" s="111">
        <v>41.4</v>
      </c>
      <c r="G10" s="112">
        <v>41.4</v>
      </c>
      <c r="I10" s="107"/>
    </row>
    <row r="11" spans="1:9" ht="13.5" customHeight="1">
      <c r="A11" s="108">
        <f t="shared" si="0"/>
        <v>8</v>
      </c>
      <c r="B11" s="108" t="s">
        <v>63</v>
      </c>
      <c r="C11" s="108"/>
      <c r="D11" s="109" t="s">
        <v>64</v>
      </c>
      <c r="E11" s="110">
        <f t="shared" si="1"/>
        <v>2.9416666666666664</v>
      </c>
      <c r="F11" s="111">
        <v>35.3</v>
      </c>
      <c r="G11" s="112">
        <v>27.9</v>
      </c>
      <c r="I11" s="107"/>
    </row>
    <row r="12" spans="1:15" s="119" customFormat="1" ht="13.5" customHeight="1">
      <c r="A12" s="108">
        <f t="shared" si="0"/>
        <v>9</v>
      </c>
      <c r="B12" s="108"/>
      <c r="C12" s="108"/>
      <c r="D12" s="113" t="s">
        <v>65</v>
      </c>
      <c r="E12" s="110">
        <f t="shared" si="1"/>
        <v>2.558333333333333</v>
      </c>
      <c r="F12" s="111">
        <v>30.7</v>
      </c>
      <c r="G12" s="112">
        <v>18.1</v>
      </c>
      <c r="I12" s="107"/>
      <c r="N12" s="155"/>
      <c r="O12" s="155"/>
    </row>
    <row r="13" spans="1:9" ht="13.5" customHeight="1">
      <c r="A13" s="108">
        <f t="shared" si="0"/>
        <v>10</v>
      </c>
      <c r="B13" s="108" t="s">
        <v>66</v>
      </c>
      <c r="C13" s="108"/>
      <c r="D13" s="109" t="s">
        <v>67</v>
      </c>
      <c r="E13" s="110">
        <f t="shared" si="1"/>
        <v>3.0666666666666664</v>
      </c>
      <c r="F13" s="111">
        <v>36.8</v>
      </c>
      <c r="G13" s="112">
        <v>31</v>
      </c>
      <c r="I13" s="107"/>
    </row>
    <row r="14" spans="1:9" ht="13.5" customHeight="1">
      <c r="A14" s="108">
        <f t="shared" si="0"/>
        <v>11</v>
      </c>
      <c r="B14" s="108" t="s">
        <v>68</v>
      </c>
      <c r="C14" s="108"/>
      <c r="D14" s="109" t="s">
        <v>69</v>
      </c>
      <c r="E14" s="110">
        <f t="shared" si="1"/>
        <v>3.4499999999999997</v>
      </c>
      <c r="F14" s="111">
        <v>41.4</v>
      </c>
      <c r="G14" s="112">
        <v>41.4</v>
      </c>
      <c r="I14" s="107"/>
    </row>
    <row r="15" spans="1:9" ht="13.5" customHeight="1">
      <c r="A15" s="108">
        <f t="shared" si="0"/>
        <v>12</v>
      </c>
      <c r="B15" s="108" t="s">
        <v>70</v>
      </c>
      <c r="C15" s="108"/>
      <c r="D15" s="109" t="s">
        <v>71</v>
      </c>
      <c r="E15" s="110">
        <f t="shared" si="1"/>
        <v>2.725</v>
      </c>
      <c r="F15" s="111">
        <v>32.7</v>
      </c>
      <c r="G15" s="112">
        <v>24</v>
      </c>
      <c r="I15" s="120"/>
    </row>
    <row r="16" spans="1:9" ht="13.5" customHeight="1">
      <c r="A16" s="108">
        <f t="shared" si="0"/>
        <v>13</v>
      </c>
      <c r="B16" s="108"/>
      <c r="C16" s="108"/>
      <c r="D16" s="113" t="s">
        <v>72</v>
      </c>
      <c r="E16" s="110">
        <f t="shared" si="1"/>
        <v>2.983333333333333</v>
      </c>
      <c r="F16" s="111">
        <v>35.8</v>
      </c>
      <c r="G16" s="112">
        <v>32.7</v>
      </c>
      <c r="I16" s="107"/>
    </row>
    <row r="17" spans="1:9" ht="13.5" customHeight="1">
      <c r="A17" s="108">
        <f t="shared" si="0"/>
        <v>14</v>
      </c>
      <c r="B17" s="108" t="s">
        <v>73</v>
      </c>
      <c r="C17" s="108"/>
      <c r="D17" s="109" t="s">
        <v>74</v>
      </c>
      <c r="E17" s="110">
        <f t="shared" si="1"/>
        <v>2.3833333333333333</v>
      </c>
      <c r="F17" s="111">
        <v>28.6</v>
      </c>
      <c r="G17" s="112">
        <v>23.3</v>
      </c>
      <c r="I17" s="107"/>
    </row>
    <row r="18" spans="1:7" ht="13.5" customHeight="1">
      <c r="A18" s="108">
        <f t="shared" si="0"/>
        <v>15</v>
      </c>
      <c r="B18" s="108" t="s">
        <v>75</v>
      </c>
      <c r="C18" s="108"/>
      <c r="D18" s="109" t="s">
        <v>76</v>
      </c>
      <c r="E18" s="110">
        <f t="shared" si="1"/>
        <v>3.0666666666666664</v>
      </c>
      <c r="F18" s="111">
        <v>36.8</v>
      </c>
      <c r="G18" s="112">
        <v>36.4</v>
      </c>
    </row>
    <row r="19" spans="1:7" ht="13.5" customHeight="1">
      <c r="A19" s="108">
        <f t="shared" si="0"/>
        <v>16</v>
      </c>
      <c r="B19" s="108"/>
      <c r="C19" s="108"/>
      <c r="D19" s="113" t="s">
        <v>77</v>
      </c>
      <c r="E19" s="110">
        <f t="shared" si="1"/>
        <v>3.4499999999999997</v>
      </c>
      <c r="F19" s="111">
        <v>41.4</v>
      </c>
      <c r="G19" s="112">
        <v>41.4</v>
      </c>
    </row>
    <row r="20" spans="1:7" ht="13.5" customHeight="1">
      <c r="A20" s="108">
        <f t="shared" si="0"/>
        <v>17</v>
      </c>
      <c r="B20" s="108" t="s">
        <v>78</v>
      </c>
      <c r="C20" s="108"/>
      <c r="D20" s="109" t="s">
        <v>79</v>
      </c>
      <c r="E20" s="110">
        <f t="shared" si="1"/>
        <v>3.0666666666666664</v>
      </c>
      <c r="F20" s="111">
        <v>36.8</v>
      </c>
      <c r="G20" s="112">
        <v>33.1</v>
      </c>
    </row>
    <row r="21" spans="1:7" ht="13.5" customHeight="1">
      <c r="A21" s="108">
        <f t="shared" si="0"/>
        <v>18</v>
      </c>
      <c r="B21" s="108"/>
      <c r="C21" s="108"/>
      <c r="D21" s="109" t="s">
        <v>80</v>
      </c>
      <c r="E21" s="110">
        <f t="shared" si="1"/>
        <v>3.158333333333333</v>
      </c>
      <c r="F21" s="111">
        <v>37.9</v>
      </c>
      <c r="G21" s="112">
        <v>31.4</v>
      </c>
    </row>
    <row r="22" spans="1:11" ht="13.5" customHeight="1">
      <c r="A22" s="108">
        <f t="shared" si="0"/>
        <v>19</v>
      </c>
      <c r="B22" s="108" t="s">
        <v>2</v>
      </c>
      <c r="C22" s="108"/>
      <c r="D22" s="109" t="s">
        <v>81</v>
      </c>
      <c r="E22" s="110">
        <f t="shared" si="1"/>
        <v>2.983333333333333</v>
      </c>
      <c r="F22" s="111">
        <v>35.8</v>
      </c>
      <c r="G22" s="112">
        <v>27.9</v>
      </c>
      <c r="I22" s="119"/>
      <c r="J22" s="119"/>
      <c r="K22" s="119"/>
    </row>
    <row r="23" spans="1:15" s="119" customFormat="1" ht="13.5" customHeight="1">
      <c r="A23" s="108">
        <f t="shared" si="0"/>
        <v>20</v>
      </c>
      <c r="B23" s="108"/>
      <c r="C23" s="108"/>
      <c r="D23" s="113" t="s">
        <v>82</v>
      </c>
      <c r="E23" s="110">
        <f t="shared" si="1"/>
        <v>3.3833333333333333</v>
      </c>
      <c r="F23" s="111">
        <v>40.6</v>
      </c>
      <c r="G23" s="112">
        <v>36.4</v>
      </c>
      <c r="N23" s="155"/>
      <c r="O23" s="155"/>
    </row>
    <row r="24" spans="1:15" s="119" customFormat="1" ht="13.5" customHeight="1">
      <c r="A24" s="108">
        <f t="shared" si="0"/>
        <v>21</v>
      </c>
      <c r="B24" s="108"/>
      <c r="C24" s="108"/>
      <c r="D24" s="113" t="s">
        <v>65</v>
      </c>
      <c r="E24" s="110">
        <f t="shared" si="1"/>
        <v>2.558333333333333</v>
      </c>
      <c r="F24" s="111">
        <v>30.7</v>
      </c>
      <c r="G24" s="112">
        <v>18.1</v>
      </c>
      <c r="N24" s="155"/>
      <c r="O24" s="155"/>
    </row>
    <row r="25" spans="1:7" ht="13.5" customHeight="1">
      <c r="A25" s="108">
        <f t="shared" si="0"/>
        <v>22</v>
      </c>
      <c r="B25" s="108" t="s">
        <v>83</v>
      </c>
      <c r="C25" s="108"/>
      <c r="D25" s="109" t="s">
        <v>84</v>
      </c>
      <c r="E25" s="110">
        <f t="shared" si="1"/>
        <v>2.5833333333333335</v>
      </c>
      <c r="F25" s="111">
        <v>31</v>
      </c>
      <c r="G25" s="112">
        <v>23.3</v>
      </c>
    </row>
    <row r="26" spans="1:7" ht="13.5" customHeight="1">
      <c r="A26" s="108">
        <f t="shared" si="0"/>
        <v>23</v>
      </c>
      <c r="B26" s="108" t="s">
        <v>85</v>
      </c>
      <c r="C26" s="108"/>
      <c r="D26" s="109" t="s">
        <v>86</v>
      </c>
      <c r="E26" s="110">
        <f t="shared" si="1"/>
        <v>3.0666666666666664</v>
      </c>
      <c r="F26" s="111">
        <v>36.8</v>
      </c>
      <c r="G26" s="112">
        <v>31</v>
      </c>
    </row>
    <row r="27" spans="1:7" ht="13.5" customHeight="1">
      <c r="A27" s="108">
        <f t="shared" si="0"/>
        <v>24</v>
      </c>
      <c r="B27" s="108" t="s">
        <v>87</v>
      </c>
      <c r="C27" s="108"/>
      <c r="D27" s="109" t="s">
        <v>88</v>
      </c>
      <c r="E27" s="110">
        <f t="shared" si="1"/>
        <v>2.558333333333333</v>
      </c>
      <c r="F27" s="111">
        <v>30.7</v>
      </c>
      <c r="G27" s="112">
        <v>18.1</v>
      </c>
    </row>
    <row r="28" spans="1:7" ht="13.5" customHeight="1">
      <c r="A28" s="108">
        <f t="shared" si="0"/>
        <v>25</v>
      </c>
      <c r="B28" s="108" t="s">
        <v>89</v>
      </c>
      <c r="C28" s="108"/>
      <c r="D28" s="109" t="s">
        <v>90</v>
      </c>
      <c r="E28" s="110">
        <f t="shared" si="1"/>
        <v>3.0666666666666664</v>
      </c>
      <c r="F28" s="111">
        <v>36.8</v>
      </c>
      <c r="G28" s="112">
        <v>31</v>
      </c>
    </row>
    <row r="29" spans="1:7" ht="13.5" customHeight="1">
      <c r="A29" s="108">
        <f t="shared" si="0"/>
        <v>26</v>
      </c>
      <c r="B29" s="108" t="s">
        <v>91</v>
      </c>
      <c r="C29" s="108"/>
      <c r="D29" s="109" t="s">
        <v>92</v>
      </c>
      <c r="E29" s="110">
        <f t="shared" si="1"/>
        <v>2.9416666666666664</v>
      </c>
      <c r="F29" s="111">
        <v>35.3</v>
      </c>
      <c r="G29" s="112">
        <v>22.7</v>
      </c>
    </row>
    <row r="30" spans="1:7" ht="13.5" customHeight="1">
      <c r="A30" s="108">
        <f t="shared" si="0"/>
        <v>27</v>
      </c>
      <c r="B30" s="108"/>
      <c r="C30" s="108"/>
      <c r="D30" s="109" t="s">
        <v>93</v>
      </c>
      <c r="E30" s="110">
        <f t="shared" si="1"/>
        <v>2.5083333333333333</v>
      </c>
      <c r="F30" s="111">
        <v>30.1</v>
      </c>
      <c r="G30" s="112">
        <v>30.1</v>
      </c>
    </row>
    <row r="31" spans="1:7" ht="13.5" customHeight="1">
      <c r="A31" s="108">
        <f t="shared" si="0"/>
        <v>28</v>
      </c>
      <c r="B31" s="108"/>
      <c r="C31" s="108"/>
      <c r="D31" s="109" t="s">
        <v>94</v>
      </c>
      <c r="E31" s="110">
        <f t="shared" si="1"/>
        <v>3.0666666666666664</v>
      </c>
      <c r="F31" s="111">
        <v>36.8</v>
      </c>
      <c r="G31" s="112">
        <v>31</v>
      </c>
    </row>
    <row r="32" spans="1:7" ht="13.5" customHeight="1">
      <c r="A32" s="108">
        <f t="shared" si="0"/>
        <v>29</v>
      </c>
      <c r="B32" s="108" t="s">
        <v>95</v>
      </c>
      <c r="C32" s="108"/>
      <c r="D32" s="109" t="s">
        <v>96</v>
      </c>
      <c r="E32" s="110">
        <f t="shared" si="1"/>
        <v>2.9416666666666664</v>
      </c>
      <c r="F32" s="111">
        <v>35.3</v>
      </c>
      <c r="G32" s="112">
        <v>27.9</v>
      </c>
    </row>
    <row r="33" spans="1:7" ht="13.5" customHeight="1">
      <c r="A33" s="108">
        <f t="shared" si="0"/>
        <v>30</v>
      </c>
      <c r="B33" s="108" t="s">
        <v>97</v>
      </c>
      <c r="C33" s="108"/>
      <c r="D33" s="109" t="s">
        <v>98</v>
      </c>
      <c r="E33" s="110">
        <f t="shared" si="1"/>
        <v>3.5749999999999997</v>
      </c>
      <c r="F33" s="111">
        <v>42.9</v>
      </c>
      <c r="G33" s="112">
        <v>41.4</v>
      </c>
    </row>
    <row r="34" spans="1:7" ht="13.5" customHeight="1">
      <c r="A34" s="108">
        <f t="shared" si="0"/>
        <v>31</v>
      </c>
      <c r="B34" s="108" t="s">
        <v>45</v>
      </c>
      <c r="C34" s="108"/>
      <c r="D34" s="109" t="s">
        <v>99</v>
      </c>
      <c r="E34" s="110">
        <f t="shared" si="1"/>
        <v>2.1999999999999997</v>
      </c>
      <c r="F34" s="111">
        <v>26.4</v>
      </c>
      <c r="G34" s="112">
        <v>15</v>
      </c>
    </row>
    <row r="35" spans="1:7" ht="13.5" customHeight="1">
      <c r="A35" s="108">
        <f t="shared" si="0"/>
        <v>32</v>
      </c>
      <c r="B35" s="108" t="s">
        <v>100</v>
      </c>
      <c r="C35" s="108"/>
      <c r="D35" s="109" t="s">
        <v>101</v>
      </c>
      <c r="E35" s="110">
        <f t="shared" si="1"/>
        <v>2.725</v>
      </c>
      <c r="F35" s="111">
        <v>32.7</v>
      </c>
      <c r="G35" s="112">
        <v>25.1</v>
      </c>
    </row>
    <row r="36" spans="1:7" ht="13.5" customHeight="1">
      <c r="A36" s="108">
        <f t="shared" si="0"/>
        <v>33</v>
      </c>
      <c r="B36" s="108"/>
      <c r="C36" s="108"/>
      <c r="D36" s="109" t="s">
        <v>102</v>
      </c>
      <c r="E36" s="110">
        <f t="shared" si="1"/>
        <v>2.3249999999999997</v>
      </c>
      <c r="F36" s="111">
        <v>27.9</v>
      </c>
      <c r="G36" s="112">
        <v>22.7</v>
      </c>
    </row>
    <row r="37" spans="1:7" ht="13.5" customHeight="1">
      <c r="A37" s="108">
        <f t="shared" si="0"/>
        <v>34</v>
      </c>
      <c r="B37" s="108" t="s">
        <v>103</v>
      </c>
      <c r="C37" s="108"/>
      <c r="D37" s="109" t="s">
        <v>104</v>
      </c>
      <c r="E37" s="110">
        <f t="shared" si="1"/>
        <v>3.0666666666666664</v>
      </c>
      <c r="F37" s="111">
        <v>36.8</v>
      </c>
      <c r="G37" s="112">
        <v>27.3</v>
      </c>
    </row>
    <row r="38" spans="1:7" ht="13.5" customHeight="1">
      <c r="A38" s="108">
        <f t="shared" si="0"/>
        <v>35</v>
      </c>
      <c r="B38" s="108"/>
      <c r="C38" s="108"/>
      <c r="D38" s="109" t="s">
        <v>159</v>
      </c>
      <c r="E38" s="110">
        <f t="shared" si="1"/>
        <v>3.0666666666666664</v>
      </c>
      <c r="F38" s="111">
        <v>36.8</v>
      </c>
      <c r="G38" s="112">
        <v>31</v>
      </c>
    </row>
    <row r="39" spans="1:7" ht="13.5" customHeight="1">
      <c r="A39" s="108">
        <f t="shared" si="0"/>
        <v>36</v>
      </c>
      <c r="B39" s="108"/>
      <c r="C39" s="108"/>
      <c r="D39" s="113" t="s">
        <v>105</v>
      </c>
      <c r="E39" s="110">
        <f t="shared" si="1"/>
        <v>3.3833333333333333</v>
      </c>
      <c r="F39" s="111">
        <v>40.6</v>
      </c>
      <c r="G39" s="112">
        <v>31</v>
      </c>
    </row>
    <row r="40" spans="1:7" ht="13.5" customHeight="1">
      <c r="A40" s="108">
        <f t="shared" si="0"/>
        <v>37</v>
      </c>
      <c r="B40" s="108" t="s">
        <v>5</v>
      </c>
      <c r="C40" s="108"/>
      <c r="D40" s="109" t="s">
        <v>106</v>
      </c>
      <c r="E40" s="110">
        <f t="shared" si="1"/>
        <v>3.5749999999999997</v>
      </c>
      <c r="F40" s="111">
        <v>42.9</v>
      </c>
      <c r="G40" s="112">
        <v>41.4</v>
      </c>
    </row>
    <row r="41" spans="1:7" ht="13.5" customHeight="1">
      <c r="A41" s="108">
        <f t="shared" si="0"/>
        <v>38</v>
      </c>
      <c r="B41" s="108" t="s">
        <v>107</v>
      </c>
      <c r="C41" s="108"/>
      <c r="D41" s="109" t="s">
        <v>108</v>
      </c>
      <c r="E41" s="110">
        <f t="shared" si="1"/>
        <v>3.0666666666666664</v>
      </c>
      <c r="F41" s="111">
        <v>36.8</v>
      </c>
      <c r="G41" s="112">
        <v>32.7</v>
      </c>
    </row>
    <row r="42" spans="1:15" s="119" customFormat="1" ht="13.5" customHeight="1">
      <c r="A42" s="108">
        <f t="shared" si="0"/>
        <v>39</v>
      </c>
      <c r="B42" s="108"/>
      <c r="C42" s="108"/>
      <c r="D42" s="113" t="s">
        <v>65</v>
      </c>
      <c r="E42" s="110">
        <f t="shared" si="1"/>
        <v>2.558333333333333</v>
      </c>
      <c r="F42" s="111">
        <v>30.7</v>
      </c>
      <c r="G42" s="112">
        <v>18.1</v>
      </c>
      <c r="N42" s="155"/>
      <c r="O42" s="155"/>
    </row>
    <row r="43" spans="1:15" s="119" customFormat="1" ht="13.5" customHeight="1">
      <c r="A43" s="108">
        <f t="shared" si="0"/>
        <v>40</v>
      </c>
      <c r="B43" s="108" t="s">
        <v>109</v>
      </c>
      <c r="C43" s="108"/>
      <c r="D43" s="121" t="s">
        <v>110</v>
      </c>
      <c r="E43" s="110">
        <f t="shared" si="1"/>
        <v>2.3249999999999997</v>
      </c>
      <c r="F43" s="111">
        <v>27.9</v>
      </c>
      <c r="G43" s="112">
        <v>15.9</v>
      </c>
      <c r="N43" s="155"/>
      <c r="O43" s="155"/>
    </row>
    <row r="44" spans="1:15" s="119" customFormat="1" ht="13.5" customHeight="1">
      <c r="A44" s="108">
        <f t="shared" si="0"/>
        <v>41</v>
      </c>
      <c r="B44" s="108"/>
      <c r="C44" s="108"/>
      <c r="D44" s="113" t="s">
        <v>111</v>
      </c>
      <c r="E44" s="110">
        <f t="shared" si="1"/>
        <v>2.5833333333333335</v>
      </c>
      <c r="F44" s="111">
        <v>31</v>
      </c>
      <c r="G44" s="112">
        <v>24.4</v>
      </c>
      <c r="N44" s="155"/>
      <c r="O44" s="155"/>
    </row>
    <row r="45" spans="1:7" ht="13.5" customHeight="1">
      <c r="A45" s="108">
        <f t="shared" si="0"/>
        <v>42</v>
      </c>
      <c r="B45" s="108" t="s">
        <v>112</v>
      </c>
      <c r="C45" s="108"/>
      <c r="D45" s="109" t="s">
        <v>113</v>
      </c>
      <c r="E45" s="110">
        <f t="shared" si="1"/>
        <v>2.5833333333333335</v>
      </c>
      <c r="F45" s="111">
        <v>31</v>
      </c>
      <c r="G45" s="112">
        <v>23.3</v>
      </c>
    </row>
    <row r="46" spans="1:15" s="119" customFormat="1" ht="13.5" customHeight="1">
      <c r="A46" s="108">
        <f t="shared" si="0"/>
        <v>43</v>
      </c>
      <c r="B46" s="108"/>
      <c r="C46" s="108"/>
      <c r="D46" s="113" t="s">
        <v>65</v>
      </c>
      <c r="E46" s="110">
        <f t="shared" si="1"/>
        <v>2.3249999999999997</v>
      </c>
      <c r="F46" s="111">
        <v>27.9</v>
      </c>
      <c r="G46" s="112">
        <v>15.9</v>
      </c>
      <c r="N46" s="155"/>
      <c r="O46" s="155"/>
    </row>
    <row r="47" spans="1:7" ht="13.5" customHeight="1">
      <c r="A47" s="108">
        <f t="shared" si="0"/>
        <v>44</v>
      </c>
      <c r="B47" s="108" t="s">
        <v>114</v>
      </c>
      <c r="C47" s="108"/>
      <c r="D47" s="109" t="s">
        <v>115</v>
      </c>
      <c r="E47" s="110">
        <f t="shared" si="1"/>
        <v>2.85</v>
      </c>
      <c r="F47" s="111">
        <v>34.2</v>
      </c>
      <c r="G47" s="112">
        <v>30.5</v>
      </c>
    </row>
    <row r="48" spans="1:7" ht="13.5" customHeight="1">
      <c r="A48" s="108">
        <f t="shared" si="0"/>
        <v>45</v>
      </c>
      <c r="B48" s="108" t="s">
        <v>116</v>
      </c>
      <c r="C48" s="108"/>
      <c r="D48" s="109" t="s">
        <v>117</v>
      </c>
      <c r="E48" s="110">
        <f t="shared" si="1"/>
        <v>2.5833333333333335</v>
      </c>
      <c r="F48" s="111">
        <v>31</v>
      </c>
      <c r="G48" s="112">
        <v>24.4</v>
      </c>
    </row>
    <row r="49" spans="1:7" ht="13.5" customHeight="1">
      <c r="A49" s="108">
        <f t="shared" si="0"/>
        <v>46</v>
      </c>
      <c r="B49" s="122"/>
      <c r="C49" s="122"/>
      <c r="D49" s="124" t="s">
        <v>65</v>
      </c>
      <c r="E49" s="110">
        <f t="shared" si="1"/>
        <v>2.3249999999999997</v>
      </c>
      <c r="F49" s="111">
        <v>27.9</v>
      </c>
      <c r="G49" s="112">
        <v>15.9</v>
      </c>
    </row>
    <row r="50" spans="1:7" ht="13.5" customHeight="1">
      <c r="A50" s="108">
        <f t="shared" si="0"/>
        <v>47</v>
      </c>
      <c r="B50" s="122" t="s">
        <v>118</v>
      </c>
      <c r="C50" s="122"/>
      <c r="D50" s="123" t="s">
        <v>119</v>
      </c>
      <c r="E50" s="110">
        <f t="shared" si="1"/>
        <v>2.5833333333333335</v>
      </c>
      <c r="F50" s="111">
        <v>31</v>
      </c>
      <c r="G50" s="112">
        <v>36.4</v>
      </c>
    </row>
    <row r="51" spans="1:7" ht="13.5" customHeight="1">
      <c r="A51" s="108">
        <f t="shared" si="0"/>
        <v>48</v>
      </c>
      <c r="B51" s="122"/>
      <c r="C51" s="122"/>
      <c r="D51" s="124" t="s">
        <v>120</v>
      </c>
      <c r="E51" s="110">
        <f t="shared" si="1"/>
        <v>3.0666666666666664</v>
      </c>
      <c r="F51" s="111">
        <v>36.8</v>
      </c>
      <c r="G51" s="112">
        <v>31</v>
      </c>
    </row>
    <row r="52" spans="1:7" ht="13.5" customHeight="1">
      <c r="A52" s="108">
        <f t="shared" si="0"/>
        <v>49</v>
      </c>
      <c r="B52" s="122" t="s">
        <v>121</v>
      </c>
      <c r="C52" s="122"/>
      <c r="D52" s="123" t="s">
        <v>122</v>
      </c>
      <c r="E52" s="110">
        <f t="shared" si="1"/>
        <v>2.216666666666667</v>
      </c>
      <c r="F52" s="111">
        <v>26.6</v>
      </c>
      <c r="G52" s="112">
        <v>26.6</v>
      </c>
    </row>
    <row r="53" spans="1:7" ht="13.5" customHeight="1">
      <c r="A53" s="108">
        <f t="shared" si="0"/>
        <v>50</v>
      </c>
      <c r="B53" s="108"/>
      <c r="C53" s="108"/>
      <c r="D53" s="113" t="s">
        <v>123</v>
      </c>
      <c r="E53" s="110">
        <f t="shared" si="1"/>
        <v>2.5833333333333335</v>
      </c>
      <c r="F53" s="111">
        <v>31</v>
      </c>
      <c r="G53" s="112">
        <v>26.6</v>
      </c>
    </row>
    <row r="54" spans="1:7" ht="13.5" customHeight="1">
      <c r="A54" s="108">
        <f t="shared" si="0"/>
        <v>51</v>
      </c>
      <c r="B54" s="108"/>
      <c r="C54" s="108"/>
      <c r="D54" s="113" t="s">
        <v>65</v>
      </c>
      <c r="E54" s="110">
        <f t="shared" si="1"/>
        <v>2.216666666666667</v>
      </c>
      <c r="F54" s="111">
        <v>26.6</v>
      </c>
      <c r="G54" s="112">
        <v>18.1</v>
      </c>
    </row>
    <row r="55" spans="1:7" ht="13.5" customHeight="1">
      <c r="A55" s="108">
        <f t="shared" si="0"/>
        <v>52</v>
      </c>
      <c r="B55" s="108" t="s">
        <v>124</v>
      </c>
      <c r="C55" s="108"/>
      <c r="D55" s="121" t="s">
        <v>125</v>
      </c>
      <c r="E55" s="110">
        <f t="shared" si="1"/>
        <v>2.3833333333333333</v>
      </c>
      <c r="F55" s="111">
        <v>28.6</v>
      </c>
      <c r="G55" s="112">
        <v>30.5</v>
      </c>
    </row>
    <row r="56" spans="1:7" ht="13.5" customHeight="1">
      <c r="A56" s="125"/>
      <c r="B56" s="125"/>
      <c r="C56" s="125"/>
      <c r="D56" s="126"/>
      <c r="E56" s="127"/>
      <c r="F56" s="128"/>
      <c r="G56" s="129"/>
    </row>
    <row r="57" spans="1:7" ht="13.5" customHeight="1">
      <c r="A57" s="130" t="s">
        <v>126</v>
      </c>
      <c r="B57" s="130"/>
      <c r="C57" s="130"/>
      <c r="D57" s="131"/>
      <c r="E57" s="132"/>
      <c r="F57" s="133"/>
      <c r="G57" s="134"/>
    </row>
    <row r="58" spans="1:7" ht="13.5" customHeight="1">
      <c r="A58" s="114"/>
      <c r="B58" s="114"/>
      <c r="C58" s="114"/>
      <c r="D58" s="115" t="s">
        <v>127</v>
      </c>
      <c r="E58" s="116"/>
      <c r="F58" s="117">
        <v>37.9</v>
      </c>
      <c r="G58" s="118">
        <v>41.4</v>
      </c>
    </row>
    <row r="59" spans="1:7" ht="13.5" customHeight="1">
      <c r="A59" s="108"/>
      <c r="B59" s="108" t="s">
        <v>128</v>
      </c>
      <c r="C59" s="108"/>
      <c r="D59" s="121" t="s">
        <v>129</v>
      </c>
      <c r="E59" s="110"/>
      <c r="F59" s="111">
        <v>34.9</v>
      </c>
      <c r="G59" s="112">
        <v>34</v>
      </c>
    </row>
    <row r="60" spans="1:7" ht="13.5" customHeight="1">
      <c r="A60" s="125"/>
      <c r="B60" s="125"/>
      <c r="C60" s="125"/>
      <c r="D60" s="126"/>
      <c r="E60" s="127"/>
      <c r="F60" s="128"/>
      <c r="G60" s="129"/>
    </row>
    <row r="61" spans="1:7" ht="13.5" customHeight="1">
      <c r="A61" s="130" t="s">
        <v>130</v>
      </c>
      <c r="B61" s="130"/>
      <c r="C61" s="130"/>
      <c r="D61" s="131"/>
      <c r="E61" s="132"/>
      <c r="F61" s="133"/>
      <c r="G61" s="134"/>
    </row>
    <row r="62" spans="1:7" ht="13.5" customHeight="1">
      <c r="A62" s="114"/>
      <c r="B62" s="114"/>
      <c r="C62" s="114"/>
      <c r="D62" s="115" t="s">
        <v>131</v>
      </c>
      <c r="E62" s="116"/>
      <c r="F62" s="117">
        <v>33.1</v>
      </c>
      <c r="G62" s="118">
        <v>47.3</v>
      </c>
    </row>
    <row r="63" spans="1:7" ht="13.5" customHeight="1">
      <c r="A63" s="114"/>
      <c r="B63" s="114"/>
      <c r="C63" s="114"/>
      <c r="D63" s="115" t="s">
        <v>132</v>
      </c>
      <c r="E63" s="116"/>
      <c r="F63" s="117">
        <v>33.1</v>
      </c>
      <c r="G63" s="118">
        <v>36.4</v>
      </c>
    </row>
    <row r="64" spans="1:7" ht="13.5" customHeight="1">
      <c r="A64" s="114"/>
      <c r="B64" s="114"/>
      <c r="C64" s="114"/>
      <c r="D64" s="115" t="s">
        <v>133</v>
      </c>
      <c r="E64" s="116"/>
      <c r="F64" s="117">
        <v>37.5</v>
      </c>
      <c r="G64" s="118">
        <v>36.4</v>
      </c>
    </row>
    <row r="65" spans="1:7" ht="13.5" customHeight="1">
      <c r="A65" s="114"/>
      <c r="B65" s="114" t="s">
        <v>134</v>
      </c>
      <c r="C65" s="114"/>
      <c r="D65" s="115" t="s">
        <v>135</v>
      </c>
      <c r="E65" s="116"/>
      <c r="F65" s="117">
        <v>41</v>
      </c>
      <c r="G65" s="118">
        <v>34.2</v>
      </c>
    </row>
    <row r="66" spans="1:7" ht="13.5" customHeight="1">
      <c r="A66" s="114"/>
      <c r="B66" s="114"/>
      <c r="C66" s="114"/>
      <c r="D66" s="115" t="s">
        <v>136</v>
      </c>
      <c r="E66" s="116"/>
      <c r="F66" s="117">
        <v>41</v>
      </c>
      <c r="G66" s="118">
        <v>36.4</v>
      </c>
    </row>
    <row r="67" spans="1:7" ht="13.5" customHeight="1">
      <c r="A67" s="114"/>
      <c r="B67" s="114" t="s">
        <v>137</v>
      </c>
      <c r="C67" s="114"/>
      <c r="D67" s="115" t="s">
        <v>138</v>
      </c>
      <c r="E67" s="116"/>
      <c r="F67" s="117">
        <v>52.3</v>
      </c>
      <c r="G67" s="118">
        <v>42.9</v>
      </c>
    </row>
    <row r="68" spans="1:7" ht="13.5" customHeight="1">
      <c r="A68" s="114"/>
      <c r="B68" s="114"/>
      <c r="C68" s="114"/>
      <c r="D68" s="135" t="s">
        <v>139</v>
      </c>
      <c r="E68" s="116"/>
      <c r="F68" s="117">
        <v>65.4</v>
      </c>
      <c r="G68" s="118">
        <v>51</v>
      </c>
    </row>
    <row r="69" spans="1:7" ht="13.5" customHeight="1">
      <c r="A69" s="122"/>
      <c r="B69" s="122"/>
      <c r="C69" s="122"/>
      <c r="D69" s="124"/>
      <c r="E69" s="136"/>
      <c r="F69" s="137"/>
      <c r="G69" s="138"/>
    </row>
    <row r="70" spans="1:7" ht="13.5" customHeight="1">
      <c r="A70" s="130" t="s">
        <v>140</v>
      </c>
      <c r="B70" s="130"/>
      <c r="C70" s="130"/>
      <c r="D70" s="139"/>
      <c r="E70" s="132"/>
      <c r="F70" s="133"/>
      <c r="G70" s="134"/>
    </row>
    <row r="71" spans="1:7" ht="13.5" customHeight="1">
      <c r="A71" s="114"/>
      <c r="B71" s="114"/>
      <c r="C71" s="114"/>
      <c r="D71" s="115" t="s">
        <v>141</v>
      </c>
      <c r="E71" s="116"/>
      <c r="F71" s="117">
        <v>35.1</v>
      </c>
      <c r="G71" s="118">
        <v>30.5</v>
      </c>
    </row>
    <row r="72" spans="1:7" ht="13.5" customHeight="1">
      <c r="A72" s="114"/>
      <c r="B72" s="114"/>
      <c r="C72" s="114"/>
      <c r="D72" s="115" t="s">
        <v>142</v>
      </c>
      <c r="E72" s="116"/>
      <c r="F72" s="117">
        <v>46.4</v>
      </c>
      <c r="G72" s="118">
        <v>37.9</v>
      </c>
    </row>
    <row r="73" spans="1:7" ht="13.5" customHeight="1">
      <c r="A73" s="114"/>
      <c r="B73" s="114"/>
      <c r="C73" s="114"/>
      <c r="D73" s="115" t="s">
        <v>143</v>
      </c>
      <c r="E73" s="116"/>
      <c r="F73" s="117">
        <v>31.8</v>
      </c>
      <c r="G73" s="118">
        <v>39.9</v>
      </c>
    </row>
    <row r="74" spans="1:7" ht="13.5" customHeight="1">
      <c r="A74" s="114"/>
      <c r="B74" s="114"/>
      <c r="C74" s="114"/>
      <c r="D74" s="115" t="s">
        <v>144</v>
      </c>
      <c r="E74" s="116"/>
      <c r="F74" s="117">
        <v>65.6</v>
      </c>
      <c r="G74" s="118">
        <v>42.9</v>
      </c>
    </row>
    <row r="75" spans="1:7" ht="13.5" customHeight="1">
      <c r="A75" s="114"/>
      <c r="B75" s="114"/>
      <c r="C75" s="114"/>
      <c r="D75" s="115" t="s">
        <v>145</v>
      </c>
      <c r="E75" s="116"/>
      <c r="F75" s="117">
        <v>54.1</v>
      </c>
      <c r="G75" s="118">
        <v>37.5</v>
      </c>
    </row>
    <row r="76" spans="1:7" ht="13.5" customHeight="1">
      <c r="A76" s="114"/>
      <c r="B76" s="114"/>
      <c r="C76" s="114"/>
      <c r="D76" s="115" t="s">
        <v>146</v>
      </c>
      <c r="E76" s="116"/>
      <c r="F76" s="117">
        <v>43.6</v>
      </c>
      <c r="G76" s="118">
        <v>44.7</v>
      </c>
    </row>
    <row r="77" spans="1:7" ht="13.5" customHeight="1">
      <c r="A77" s="108">
        <v>54</v>
      </c>
      <c r="B77" s="108"/>
      <c r="C77" s="108"/>
      <c r="D77" s="109" t="s">
        <v>147</v>
      </c>
      <c r="E77" s="110"/>
      <c r="F77" s="111">
        <v>39.2</v>
      </c>
      <c r="G77" s="112">
        <v>37.5</v>
      </c>
    </row>
    <row r="78" spans="1:7" ht="13.5" customHeight="1">
      <c r="A78" s="108">
        <f t="shared" si="0"/>
        <v>55</v>
      </c>
      <c r="B78" s="108"/>
      <c r="C78" s="108"/>
      <c r="D78" s="109" t="s">
        <v>148</v>
      </c>
      <c r="E78" s="110"/>
      <c r="F78" s="111">
        <v>54.1</v>
      </c>
      <c r="G78" s="112">
        <v>37.5</v>
      </c>
    </row>
    <row r="79" spans="1:7" ht="13.5" customHeight="1">
      <c r="A79" s="140"/>
      <c r="B79" s="140"/>
      <c r="C79" s="140"/>
      <c r="D79" s="141"/>
      <c r="E79" s="142"/>
      <c r="F79" s="142"/>
      <c r="G79" s="129"/>
    </row>
    <row r="80" spans="1:7" ht="13.5" customHeight="1">
      <c r="A80" s="143" t="s">
        <v>149</v>
      </c>
      <c r="B80" s="144"/>
      <c r="C80" s="144"/>
      <c r="D80" s="145"/>
      <c r="E80" s="146"/>
      <c r="F80" s="146"/>
      <c r="G80" s="134"/>
    </row>
    <row r="81" spans="1:7" ht="13.5" customHeight="1">
      <c r="A81" s="140"/>
      <c r="B81" s="140" t="s">
        <v>150</v>
      </c>
      <c r="C81" s="140"/>
      <c r="D81" s="141" t="s">
        <v>151</v>
      </c>
      <c r="E81" s="142"/>
      <c r="F81" s="142">
        <v>47.3</v>
      </c>
      <c r="G81" s="138">
        <v>39.9</v>
      </c>
    </row>
    <row r="82" spans="1:7" ht="13.5" customHeight="1">
      <c r="A82" s="140"/>
      <c r="B82" s="140" t="s">
        <v>152</v>
      </c>
      <c r="C82" s="140"/>
      <c r="D82" s="141" t="s">
        <v>153</v>
      </c>
      <c r="E82" s="142"/>
      <c r="F82" s="142">
        <v>32.5</v>
      </c>
      <c r="G82" s="138">
        <v>36.4</v>
      </c>
    </row>
    <row r="83" spans="1:7" ht="13.5" customHeight="1">
      <c r="A83" s="140"/>
      <c r="B83" s="140"/>
      <c r="C83" s="140"/>
      <c r="D83" s="141"/>
      <c r="E83" s="142"/>
      <c r="F83" s="142"/>
      <c r="G83" s="147"/>
    </row>
    <row r="84" spans="1:7" ht="13.5" customHeight="1">
      <c r="A84" s="148" t="s">
        <v>154</v>
      </c>
      <c r="B84" s="130"/>
      <c r="C84" s="130"/>
      <c r="D84" s="131"/>
      <c r="E84" s="149"/>
      <c r="F84" s="150"/>
      <c r="G84" s="151" t="s">
        <v>155</v>
      </c>
    </row>
    <row r="85" spans="1:7" ht="13.5" customHeight="1">
      <c r="A85" s="114"/>
      <c r="B85" s="114"/>
      <c r="C85" s="114"/>
      <c r="D85" s="115" t="s">
        <v>38</v>
      </c>
      <c r="E85" s="235"/>
      <c r="F85" s="236"/>
      <c r="G85" s="237">
        <v>0.42</v>
      </c>
    </row>
    <row r="86" spans="1:7" ht="13.5" customHeight="1">
      <c r="A86" s="108"/>
      <c r="B86" s="108"/>
      <c r="C86" s="108"/>
      <c r="D86" s="113" t="s">
        <v>156</v>
      </c>
      <c r="E86" s="238"/>
      <c r="F86" s="239"/>
      <c r="G86" s="240">
        <v>0.05</v>
      </c>
    </row>
    <row r="87" spans="1:7" ht="13.5" customHeight="1">
      <c r="A87" s="108"/>
      <c r="B87" s="108"/>
      <c r="C87" s="108"/>
      <c r="D87" s="121"/>
      <c r="E87" s="110"/>
      <c r="F87" s="110"/>
      <c r="G87" s="152"/>
    </row>
    <row r="88" spans="1:7" ht="13.5" customHeight="1">
      <c r="A88" s="108"/>
      <c r="B88" s="108"/>
      <c r="C88" s="108"/>
      <c r="D88" s="113"/>
      <c r="E88" s="110"/>
      <c r="F88" s="110"/>
      <c r="G88" s="152"/>
    </row>
  </sheetData>
  <sheetProtection/>
  <printOptions horizontalCentered="1"/>
  <pageMargins left="0.3937007874015748" right="0.18" top="0.3937007874015748" bottom="0.3937007874015748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Kerschbaumer</dc:creator>
  <cp:keywords/>
  <dc:description/>
  <cp:lastModifiedBy>vorlage</cp:lastModifiedBy>
  <cp:lastPrinted>2019-01-25T10:12:15Z</cp:lastPrinted>
  <dcterms:created xsi:type="dcterms:W3CDTF">2008-09-02T08:33:46Z</dcterms:created>
  <dcterms:modified xsi:type="dcterms:W3CDTF">2020-09-09T12:43:35Z</dcterms:modified>
  <cp:category/>
  <cp:version/>
  <cp:contentType/>
  <cp:contentStatus/>
</cp:coreProperties>
</file>